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P:\Departamento de Contabilidad\Asamblea\Asamblea_Año_2023\Respuesta Congreso - FNG\Requerimiento 15042024\Punto 4\"/>
    </mc:Choice>
  </mc:AlternateContent>
  <xr:revisionPtr revIDLastSave="0" documentId="13_ncr:1_{C1C1A9C2-4992-48A6-84F4-3BED08F93986}" xr6:coauthVersionLast="47" xr6:coauthVersionMax="47" xr10:uidLastSave="{00000000-0000-0000-0000-000000000000}"/>
  <bookViews>
    <workbookView xWindow="-110" yWindow="-110" windowWidth="19420" windowHeight="10300" xr2:uid="{9D834B12-1350-478C-A46F-AAF72C77C0FD}"/>
  </bookViews>
  <sheets>
    <sheet name="INFORME_GRAL" sheetId="2" r:id="rId1"/>
  </sheets>
  <externalReferences>
    <externalReference r:id="rId2"/>
  </externalReferences>
  <definedNames>
    <definedName name="\0" localSheetId="0">#REF!</definedName>
    <definedName name="\0">#REF!</definedName>
    <definedName name="\a" localSheetId="0">#REF!</definedName>
    <definedName name="\a">#REF!</definedName>
    <definedName name="\b" localSheetId="0">#REF!</definedName>
    <definedName name="\b">#REF!</definedName>
    <definedName name="\k">#REF!</definedName>
    <definedName name="\p">#REF!</definedName>
    <definedName name="\q">#REF!</definedName>
    <definedName name="\r">#REF!</definedName>
    <definedName name="\s">#REF!</definedName>
    <definedName name="\x">#REF!</definedName>
    <definedName name="\y">#REF!</definedName>
    <definedName name="\z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xlnm._FilterDatabase" localSheetId="0" hidden="1">INFORME_GRAL!$A$5:$L$165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new1" localSheetId="0" hidden="1">{#N/A,#N/A,FALSE,"SMT1";#N/A,#N/A,FALSE,"SMT2";#N/A,#N/A,FALSE,"Summary";#N/A,#N/A,FALSE,"Graphs";#N/A,#N/A,FALSE,"4 Panel"}</definedName>
    <definedName name="_new1" hidden="1">{#N/A,#N/A,FALSE,"SMT1";#N/A,#N/A,FALSE,"SMT2";#N/A,#N/A,FALSE,"Summary";#N/A,#N/A,FALSE,"Graphs";#N/A,#N/A,FALSE,"4 Panel"}</definedName>
    <definedName name="_NEW3" localSheetId="0" hidden="1">{#N/A,#N/A,FALSE,"SMT1";#N/A,#N/A,FALSE,"SMT2";#N/A,#N/A,FALSE,"Summary";#N/A,#N/A,FALSE,"Graphs";#N/A,#N/A,FALSE,"4 Panel"}</definedName>
    <definedName name="_NEW3" hidden="1">{#N/A,#N/A,FALSE,"SMT1";#N/A,#N/A,FALSE,"SMT2";#N/A,#N/A,FALSE,"Summary";#N/A,#N/A,FALSE,"Graphs";#N/A,#N/A,FALSE,"4 Panel"}</definedName>
    <definedName name="_NEW4" localSheetId="0" hidden="1">{#N/A,#N/A,FALSE,"Full";#N/A,#N/A,FALSE,"Half";#N/A,#N/A,FALSE,"Op Expenses";#N/A,#N/A,FALSE,"Cap Charge";#N/A,#N/A,FALSE,"Cost C";#N/A,#N/A,FALSE,"PP&amp;E";#N/A,#N/A,FALSE,"R&amp;D"}</definedName>
    <definedName name="_NEW4" hidden="1">{#N/A,#N/A,FALSE,"Full";#N/A,#N/A,FALSE,"Half";#N/A,#N/A,FALSE,"Op Expenses";#N/A,#N/A,FALSE,"Cap Charge";#N/A,#N/A,FALSE,"Cost C";#N/A,#N/A,FALSE,"PP&amp;E";#N/A,#N/A,FALSE,"R&amp;D"}</definedName>
    <definedName name="_Order1" hidden="1">255</definedName>
    <definedName name="_Order2" hidden="1">255</definedName>
    <definedName name="_PRO1" localSheetId="0">#REF!</definedName>
    <definedName name="_PRO1">#REF!</definedName>
    <definedName name="_PRO2" localSheetId="0">#REF!</definedName>
    <definedName name="_PRO2">#REF!</definedName>
    <definedName name="_PRO5" localSheetId="0">#REF!</definedName>
    <definedName name="_PRO5">#REF!</definedName>
    <definedName name="_PRO6">#REF!</definedName>
    <definedName name="_Regression_Out" hidden="1">#REF!</definedName>
    <definedName name="A_impresión_IM" localSheetId="0">#REF!</definedName>
    <definedName name="A_impresión_IM">#REF!</definedName>
    <definedName name="aaa" localSheetId="0">#REF!</definedName>
    <definedName name="aaa">#REF!</definedName>
    <definedName name="Adecuación_e_instalación" localSheetId="0">#REF!</definedName>
    <definedName name="Adecuación_e_instalación">#REF!</definedName>
    <definedName name="AL">#REF!</definedName>
    <definedName name="Anulados">#REF!</definedName>
    <definedName name="AÑO">#REF!</definedName>
    <definedName name="Aportes" localSheetId="0">#REF!</definedName>
    <definedName name="Aportes">#REF!</definedName>
    <definedName name="Aprobado1" localSheetId="0">#REF!</definedName>
    <definedName name="Aprobado1">#REF!</definedName>
    <definedName name="Area" localSheetId="0">#REF!</definedName>
    <definedName name="Area">#REF!</definedName>
    <definedName name="Arrendamientos" localSheetId="0">#REF!</definedName>
    <definedName name="Arrendamientos">#REF!</definedName>
    <definedName name="Arrendamientos2" localSheetId="0">#REF!</definedName>
    <definedName name="Arrendamientos2">#REF!</definedName>
    <definedName name="AS2DocOpenMode" hidden="1">"AS2DocumentEdit"</definedName>
    <definedName name="asdf" localSheetId="0" hidden="1">#REF!</definedName>
    <definedName name="asdf" hidden="1">#REF!</definedName>
    <definedName name="AUMENTO" localSheetId="0">#REF!</definedName>
    <definedName name="AUMENTO">#REF!</definedName>
    <definedName name="AUX_TRANS">#REF!</definedName>
    <definedName name="Bal_Inic">#REF!</definedName>
    <definedName name="Bonificaciones" localSheetId="0">#REF!</definedName>
    <definedName name="Bonificaciones">#REF!</definedName>
    <definedName name="C_X_C" localSheetId="0">#REF!</definedName>
    <definedName name="C_X_C">#REF!</definedName>
    <definedName name="C_X_P" localSheetId="0">#REF!</definedName>
    <definedName name="C_X_P">#REF!</definedName>
    <definedName name="CALCULO_DE_EVA">#REF!</definedName>
    <definedName name="Capacitación">#REF!</definedName>
    <definedName name="Capital">#REF!</definedName>
    <definedName name="Capitalización">#REF!</definedName>
    <definedName name="centro">#REF!</definedName>
    <definedName name="ColumnaTipo">#REF!</definedName>
    <definedName name="ColumnaVinculos">#REF!</definedName>
    <definedName name="Comisiones">#REF!</definedName>
    <definedName name="Consulta_Portafolio_FNG">#REF!</definedName>
    <definedName name="COSTO_DE_CAPITAL_PROMEDIO_PONDERADO">#REF!</definedName>
    <definedName name="COSTOPO">#REF!</definedName>
    <definedName name="CtoOp">#REF!</definedName>
    <definedName name="CUOTA" localSheetId="0">#REF!</definedName>
    <definedName name="CUOTA">#REF!</definedName>
    <definedName name="D" localSheetId="0" hidden="1">{#N/A,#N/A,FALSE,"SMT1";#N/A,#N/A,FALSE,"SMT2";#N/A,#N/A,FALSE,"Summary";#N/A,#N/A,FALSE,"Graphs";#N/A,#N/A,FALSE,"4 Panel"}</definedName>
    <definedName name="D" hidden="1">{#N/A,#N/A,FALSE,"SMT1";#N/A,#N/A,FALSE,"SMT2";#N/A,#N/A,FALSE,"Summary";#N/A,#N/A,FALSE,"Graphs";#N/A,#N/A,FALSE,"4 Panel"}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 localSheetId="0">#REF!</definedName>
    <definedName name="DATA18">#REF!</definedName>
    <definedName name="DATA19" localSheetId="0">#REF!</definedName>
    <definedName name="DATA19">#REF!</definedName>
    <definedName name="DATA2">#REF!</definedName>
    <definedName name="DATA20" localSheetId="0">#REF!</definedName>
    <definedName name="DATA20">#REF!</definedName>
    <definedName name="DATA3">#REF!</definedName>
    <definedName name="DATA4">#REF!</definedName>
    <definedName name="DATA5" localSheetId="0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ESEABLE" localSheetId="0">#REF!</definedName>
    <definedName name="DESEABLE">#REF!</definedName>
    <definedName name="Detallado" localSheetId="0">#REF!</definedName>
    <definedName name="Detallado">#REF!</definedName>
    <definedName name="DF" localSheetId="0" hidden="1">{#N/A,#N/A,FALSE,"Full";#N/A,#N/A,FALSE,"Half";#N/A,#N/A,FALSE,"Op Expenses";#N/A,#N/A,FALSE,"Cap Charge";#N/A,#N/A,FALSE,"Cost C";#N/A,#N/A,FALSE,"PP&amp;E";#N/A,#N/A,FALSE,"R&amp;D"}</definedName>
    <definedName name="DF" hidden="1">{#N/A,#N/A,FALSE,"Full";#N/A,#N/A,FALSE,"Half";#N/A,#N/A,FALSE,"Op Expenses";#N/A,#N/A,FALSE,"Cap Charge";#N/A,#N/A,FALSE,"Cost C";#N/A,#N/A,FALSE,"PP&amp;E";#N/A,#N/A,FALSE,"R&amp;D"}</definedName>
    <definedName name="DISCOS" localSheetId="0">#REF!</definedName>
    <definedName name="DISCOS">#REF!</definedName>
    <definedName name="DIV.ACTUAL" localSheetId="0">#REF!</definedName>
    <definedName name="DIV.ACTUAL">#REF!</definedName>
    <definedName name="Diversos" localSheetId="0">#REF!</definedName>
    <definedName name="Diversos">#REF!</definedName>
    <definedName name="Elscroll" localSheetId="0">#REF!</definedName>
    <definedName name="Elscroll">#REF!</definedName>
    <definedName name="EQUIPOS" localSheetId="0">#REF!</definedName>
    <definedName name="EQUIPOS">#REF!</definedName>
    <definedName name="etr">#REF!</definedName>
    <definedName name="FCL">#REF!</definedName>
    <definedName name="FF" localSheetId="0" hidden="1">{"EVA",#N/A,FALSE,"SMT2";#N/A,#N/A,FALSE,"Summary";#N/A,#N/A,FALSE,"Graphs";#N/A,#N/A,FALSE,"4 Panel"}</definedName>
    <definedName name="FF" hidden="1">{"EVA",#N/A,FALSE,"SMT2";#N/A,#N/A,FALSE,"Summary";#N/A,#N/A,FALSE,"Graphs";#N/A,#N/A,FALSE,"4 Panel"}</definedName>
    <definedName name="FFFF" localSheetId="0" hidden="1">{#N/A,#N/A,FALSE,"SMT1";#N/A,#N/A,FALSE,"SMT2";#N/A,#N/A,FALSE,"Summary";#N/A,#N/A,FALSE,"Graphs";#N/A,#N/A,FALSE,"4 Panel"}</definedName>
    <definedName name="FFFF" hidden="1">{#N/A,#N/A,FALSE,"SMT1";#N/A,#N/A,FALSE,"SMT2";#N/A,#N/A,FALSE,"Summary";#N/A,#N/A,FALSE,"Graphs";#N/A,#N/A,FALSE,"4 Panel"}</definedName>
    <definedName name="FFFFFFFF" localSheetId="0" hidden="1">{#N/A,#N/A,FALSE,"Full";#N/A,#N/A,FALSE,"Half";#N/A,#N/A,FALSE,"Op Expenses";#N/A,#N/A,FALSE,"Cap Charge";#N/A,#N/A,FALSE,"Cost C";#N/A,#N/A,FALSE,"PP&amp;E";#N/A,#N/A,FALSE,"R&amp;D"}</definedName>
    <definedName name="FFFFFFFF" hidden="1">{#N/A,#N/A,FALSE,"Full";#N/A,#N/A,FALSE,"Half";#N/A,#N/A,FALSE,"Op Expenses";#N/A,#N/A,FALSE,"Cap Charge";#N/A,#N/A,FALSE,"Cost C";#N/A,#N/A,FALSE,"PP&amp;E";#N/A,#N/A,FALSE,"R&amp;D"}</definedName>
    <definedName name="filtro" localSheetId="0">#REF!</definedName>
    <definedName name="filtro">#REF!</definedName>
    <definedName name="Financieros" localSheetId="0">#REF!</definedName>
    <definedName name="Financieros">#REF!</definedName>
    <definedName name="FLUJO_DE_CAJA_LIBRE" localSheetId="0">#REF!</definedName>
    <definedName name="FLUJO_DE_CAJA_LIBRE">#REF!</definedName>
    <definedName name="FLUJO_DE_CAJA_MENSUAL" localSheetId="0">#REF!</definedName>
    <definedName name="FLUJO_DE_CAJA_MENSUAL">#REF!</definedName>
    <definedName name="G" localSheetId="0">#REF!</definedName>
    <definedName name="G">#REF!</definedName>
    <definedName name="GASOPE" localSheetId="0">#REF!</definedName>
    <definedName name="GASOPE">#REF!</definedName>
    <definedName name="GRA" localSheetId="0" hidden="1">{#N/A,#N/A,FALSE,"SMT1";#N/A,#N/A,FALSE,"SMT2";#N/A,#N/A,FALSE,"Summary";#N/A,#N/A,FALSE,"Graphs";#N/A,#N/A,FALSE,"4 Panel"}</definedName>
    <definedName name="GRA" hidden="1">{#N/A,#N/A,FALSE,"SMT1";#N/A,#N/A,FALSE,"SMT2";#N/A,#N/A,FALSE,"Summary";#N/A,#N/A,FALSE,"Graphs";#N/A,#N/A,FALSE,"4 Panel"}</definedName>
    <definedName name="GRAF" localSheetId="0" hidden="1">{"EVA",#N/A,FALSE,"SMT2";#N/A,#N/A,FALSE,"Summary";#N/A,#N/A,FALSE,"Graphs";#N/A,#N/A,FALSE,"4 Panel"}</definedName>
    <definedName name="GRAF" hidden="1">{"EVA",#N/A,FALSE,"SMT2";#N/A,#N/A,FALSE,"Summary";#N/A,#N/A,FALSE,"Graphs";#N/A,#N/A,FALSE,"4 Panel"}</definedName>
    <definedName name="Honorarios" localSheetId="0">#REF!</definedName>
    <definedName name="Honorarios">#REF!</definedName>
    <definedName name="hORIZONTE" localSheetId="0">#REF!</definedName>
    <definedName name="hORIZONTE">#REF!</definedName>
    <definedName name="I_EFCT" localSheetId="0">#REF!</definedName>
    <definedName name="I_EFCT">#REF!</definedName>
    <definedName name="ICA">#REF!</definedName>
    <definedName name="Impuestos" localSheetId="0">#REF!</definedName>
    <definedName name="Impuestos">#REF!</definedName>
    <definedName name="INC_SAL">#REF!</definedName>
    <definedName name="Inflación">0.045</definedName>
    <definedName name="INTERES" localSheetId="0">#REF!</definedName>
    <definedName name="INTERES">#REF!</definedName>
    <definedName name="Intereses_Cartera" localSheetId="0">#REF!</definedName>
    <definedName name="Intereses_Cartera">#REF!</definedName>
    <definedName name="Inversión_Activos_Fijos" localSheetId="0">#REF!</definedName>
    <definedName name="Inversión_Activos_Fijos">#REF!</definedName>
    <definedName name="Inversiones_Portafolio">#REF!</definedName>
    <definedName name="IPC">#REF!</definedName>
    <definedName name="IVA">16%</definedName>
    <definedName name="Legales" localSheetId="0">#REF!</definedName>
    <definedName name="Legales">#REF!</definedName>
    <definedName name="lista" localSheetId="0">#REF!</definedName>
    <definedName name="lista">#REF!</definedName>
    <definedName name="MANDATO" localSheetId="0">#REF!</definedName>
    <definedName name="MANDATO">#REF!</definedName>
    <definedName name="Mantenimiento_y_Reparaciones">#REF!</definedName>
    <definedName name="MEMO">#N/A</definedName>
    <definedName name="metodo" localSheetId="0">#REF!</definedName>
    <definedName name="metodo">#REF!</definedName>
    <definedName name="new" localSheetId="0" hidden="1">{"EVA",#N/A,FALSE,"SMT2";#N/A,#N/A,FALSE,"Summary";#N/A,#N/A,FALSE,"Graphs";#N/A,#N/A,FALSE,"4 Panel"}</definedName>
    <definedName name="new" hidden="1">{"EVA",#N/A,FALSE,"SMT2";#N/A,#N/A,FALSE,"Summary";#N/A,#N/A,FALSE,"Graphs";#N/A,#N/A,FALSE,"4 Panel"}</definedName>
    <definedName name="oportunidad" localSheetId="0">#REF!</definedName>
    <definedName name="oportunidad">#REF!</definedName>
    <definedName name="Otros" localSheetId="0">#REF!</definedName>
    <definedName name="Otros">#REF!</definedName>
    <definedName name="Otros_Egresos_de_Personal" localSheetId="0">#REF!</definedName>
    <definedName name="Otros_Egresos_de_Personal">#REF!</definedName>
    <definedName name="Otros_Servicios">#REF!</definedName>
    <definedName name="Pago_de_Garantías">#REF!</definedName>
    <definedName name="PARAFISCALES">#N/A</definedName>
    <definedName name="Participaciones" localSheetId="0">#REF!</definedName>
    <definedName name="Participaciones">#REF!</definedName>
    <definedName name="PERSONAS" localSheetId="0">#REF!</definedName>
    <definedName name="PERSONAS">#REF!</definedName>
    <definedName name="PIB">#REF!</definedName>
    <definedName name="POSIBLE" localSheetId="0">#REF!</definedName>
    <definedName name="POSIBLE">#REF!</definedName>
    <definedName name="ppp" localSheetId="0">#REF!</definedName>
    <definedName name="ppp">#REF!</definedName>
    <definedName name="PR_TEC" localSheetId="0">#REF!</definedName>
    <definedName name="PR_TEC">#REF!</definedName>
    <definedName name="PRECIO_ACCION" localSheetId="0">#REF!</definedName>
    <definedName name="PRECIO_ACCION">#REF!</definedName>
    <definedName name="Prestaciones" localSheetId="0">#REF!</definedName>
    <definedName name="Prestaciones">#REF!</definedName>
    <definedName name="Prestamos_a_empleados" localSheetId="0">#REF!</definedName>
    <definedName name="Prestamos_a_empleados">#REF!</definedName>
    <definedName name="Prima_Técnica">#REF!</definedName>
    <definedName name="PRIMA_TECNICA_2001">#REF!</definedName>
    <definedName name="Promoción_y_Divulgación__Public_FNG" localSheetId="0">#REF!</definedName>
    <definedName name="Promoción_y_Divulgación__Public_FNG">#REF!</definedName>
    <definedName name="Promoción_y_Divulgación__Public_FRG" localSheetId="0">#REF!</definedName>
    <definedName name="Promoción_y_Divulgación__Public_FRG">#REF!</definedName>
    <definedName name="RangoCopiar" localSheetId="0">#REF!</definedName>
    <definedName name="RangoCopiar">#REF!</definedName>
    <definedName name="RangoFormato">#REF!</definedName>
    <definedName name="Recuperaciones_Cartera">#REF!</definedName>
    <definedName name="RENOVACION">#REF!</definedName>
    <definedName name="rte_fte">11%</definedName>
    <definedName name="Rubro" localSheetId="0">#REF!</definedName>
    <definedName name="Rubro">#REF!</definedName>
    <definedName name="S" localSheetId="0">#REF!</definedName>
    <definedName name="S">#REF!</definedName>
    <definedName name="S_2001_AUX">#REF!</definedName>
    <definedName name="S_2001_AUXI">#REF!</definedName>
    <definedName name="S_2001_AUXII">#REF!</definedName>
    <definedName name="S_2001_AUXTEC">#REF!</definedName>
    <definedName name="S_2001_CONTROL">#REF!</definedName>
    <definedName name="S_2001_DIRECTOR">#REF!</definedName>
    <definedName name="S_2001_PRES">#REF!</definedName>
    <definedName name="S_2001_PRESIDENTE">#REF!</definedName>
    <definedName name="S_2001_PROFII">#REF!</definedName>
    <definedName name="S_2001_PROFIII">#REF!</definedName>
    <definedName name="S_2001_SECDEP">#REF!</definedName>
    <definedName name="S_2001_SECPRES">#REF!</definedName>
    <definedName name="S_2001_SECVICE">#REF!</definedName>
    <definedName name="S_2001_VICEP">#REF!</definedName>
    <definedName name="S_AUX">#REF!</definedName>
    <definedName name="S_AUXI">#REF!</definedName>
    <definedName name="S_AUXII">#REF!</definedName>
    <definedName name="S_AUXTEC">#REF!</definedName>
    <definedName name="S_CONTROL">#REF!</definedName>
    <definedName name="S_DIRECTOR">#REF!</definedName>
    <definedName name="S_PRESIDENTE">#REF!</definedName>
    <definedName name="S_PROFII">#REF!</definedName>
    <definedName name="S_PROFIII">#REF!</definedName>
    <definedName name="S_SECDEP">#REF!</definedName>
    <definedName name="S_SECPRES">#REF!</definedName>
    <definedName name="S_SECVICE">#REF!</definedName>
    <definedName name="S_VICEP">#REF!</definedName>
    <definedName name="Salarios" localSheetId="0">#REF!</definedName>
    <definedName name="Salarios">#REF!</definedName>
    <definedName name="Scroll" localSheetId="0">#REF!</definedName>
    <definedName name="Scroll">#REF!</definedName>
    <definedName name="Seguros" localSheetId="0">#REF!</definedName>
    <definedName name="Seguros">#REF!</definedName>
    <definedName name="SeleccionArea">#REF!</definedName>
    <definedName name="Servicio_Energía_Eléctrica__Acueducto">#REF!</definedName>
    <definedName name="Servicio_Teléfono__Fax__Correo">#REF!</definedName>
    <definedName name="Siniestralidad">#REF!</definedName>
    <definedName name="SIP_IPC" localSheetId="0">#REF!</definedName>
    <definedName name="SIP_IPC">#REF!</definedName>
    <definedName name="SMMLV">#REF!</definedName>
    <definedName name="Suscripciones_y_Afiliaciones" localSheetId="0">#REF!</definedName>
    <definedName name="Suscripciones_y_Afiliaciones">#REF!</definedName>
    <definedName name="TABLA1" localSheetId="0">#REF!</definedName>
    <definedName name="TABLA1">#REF!</definedName>
    <definedName name="tabla2" localSheetId="0">#REF!</definedName>
    <definedName name="tabla2">#REF!</definedName>
    <definedName name="Tecnologia" localSheetId="0">#REF!</definedName>
    <definedName name="Tecnologia">#REF!</definedName>
    <definedName name="TEST0">#REF!</definedName>
    <definedName name="TEST1" localSheetId="0">#REF!</definedName>
    <definedName name="TEST1">#REF!</definedName>
    <definedName name="TEST10" localSheetId="0">#REF!</definedName>
    <definedName name="TEST10">#REF!</definedName>
    <definedName name="TEST11" localSheetId="0">#REF!</definedName>
    <definedName name="TEST11">#REF!</definedName>
    <definedName name="TEST12">#REF!</definedName>
    <definedName name="TEST13">#REF!</definedName>
    <definedName name="TEST14">#REF!</definedName>
    <definedName name="TEST15">#REF!</definedName>
    <definedName name="TEST16">#REF!</definedName>
    <definedName name="TEST17">#REF!</definedName>
    <definedName name="TEST18">#REF!</definedName>
    <definedName name="TEST19">#REF!</definedName>
    <definedName name="TEST2">#REF!</definedName>
    <definedName name="TEST20">#REF!</definedName>
    <definedName name="TEST21">#REF!</definedName>
    <definedName name="TEST22">#REF!</definedName>
    <definedName name="TEST23">#REF!</definedName>
    <definedName name="TEST24">#REF!</definedName>
    <definedName name="TEST25">#REF!</definedName>
    <definedName name="TEST26">#REF!</definedName>
    <definedName name="TEST27">#REF!</definedName>
    <definedName name="TEST28">#REF!</definedName>
    <definedName name="TEST29">#REF!</definedName>
    <definedName name="TEST3">#REF!</definedName>
    <definedName name="TEST30">#REF!</definedName>
    <definedName name="TEST31">#REF!</definedName>
    <definedName name="TEST32">#REF!</definedName>
    <definedName name="TEST33">#REF!</definedName>
    <definedName name="TEST34">#REF!</definedName>
    <definedName name="TEST35">#REF!</definedName>
    <definedName name="TEST36">#REF!</definedName>
    <definedName name="TEST37">#REF!</definedName>
    <definedName name="TEST38">#REF!</definedName>
    <definedName name="TEST39">#REF!</definedName>
    <definedName name="TEST4">#REF!</definedName>
    <definedName name="TEST40">#REF!</definedName>
    <definedName name="TEST41">#REF!</definedName>
    <definedName name="TEST42">#REF!</definedName>
    <definedName name="TEST43">#REF!</definedName>
    <definedName name="TEST44">#REF!</definedName>
    <definedName name="TEST45">#REF!</definedName>
    <definedName name="TEST46">#REF!</definedName>
    <definedName name="TEST47">#REF!</definedName>
    <definedName name="TEST48">#REF!</definedName>
    <definedName name="TEST49">#REF!</definedName>
    <definedName name="TEST5">#REF!</definedName>
    <definedName name="TEST50">#REF!</definedName>
    <definedName name="TEST51">#REF!</definedName>
    <definedName name="TEST52">#REF!</definedName>
    <definedName name="TEST53">#REF!</definedName>
    <definedName name="TEST54">#REF!</definedName>
    <definedName name="TEST55">#REF!</definedName>
    <definedName name="TEST56">#REF!</definedName>
    <definedName name="TEST57">#REF!</definedName>
    <definedName name="TEST58">#REF!</definedName>
    <definedName name="TEST59">#REF!</definedName>
    <definedName name="TEST6">#REF!</definedName>
    <definedName name="TEST60">#REF!</definedName>
    <definedName name="TEST61">#REF!</definedName>
    <definedName name="TEST62">#REF!</definedName>
    <definedName name="TEST63">#REF!</definedName>
    <definedName name="TEST64">#REF!</definedName>
    <definedName name="TEST7">#REF!</definedName>
    <definedName name="TEST8">#REF!</definedName>
    <definedName name="TEST9">#REF!</definedName>
    <definedName name="TESTHKEY">#REF!</definedName>
    <definedName name="TESTKEYS">#REF!</definedName>
    <definedName name="TESTVKEY">#REF!</definedName>
    <definedName name="TIR">#REF!</definedName>
    <definedName name="titulos" localSheetId="0">#REF!</definedName>
    <definedName name="titulos">#REF!</definedName>
    <definedName name="TPM_VALOR">#REF!</definedName>
    <definedName name="Traslado_de_Fondos" localSheetId="0">#REF!</definedName>
    <definedName name="Traslado_de_Fondos">#REF!</definedName>
    <definedName name="TRES_POR_MIL">#REF!</definedName>
    <definedName name="TRM_PRY">#REF!</definedName>
    <definedName name="Vacaciones" localSheetId="0">#REF!</definedName>
    <definedName name="Vacaciones">#REF!</definedName>
    <definedName name="VALORACIÓN_CON_FLUJO_DE_CAJA_LIBRE" localSheetId="0">#REF!</definedName>
    <definedName name="VALORACIÓN_CON_FLUJO_DE_CAJA_LIBRE">#REF!</definedName>
    <definedName name="VALORES_PARA_FLUJO_DE_CAJA" localSheetId="0">#REF!</definedName>
    <definedName name="VALORES_PARA_FLUJO_DE_CAJA">#REF!</definedName>
    <definedName name="ValorSinIVA">#REF!</definedName>
    <definedName name="Venta_activos_fijos">#REF!</definedName>
    <definedName name="Viaje_y_movilidad__FNG">#REF!</definedName>
    <definedName name="Viaje_y_movilidad__FRG">#REF!</definedName>
    <definedName name="wrn.Book." localSheetId="0" hidden="1">{"EVA",#N/A,FALSE,"SMT2";#N/A,#N/A,FALSE,"Summary";#N/A,#N/A,FALSE,"Graphs";#N/A,#N/A,FALSE,"4 Panel"}</definedName>
    <definedName name="wrn.Book." hidden="1">{"EVA",#N/A,FALSE,"SMT2";#N/A,#N/A,FALSE,"Summary";#N/A,#N/A,FALSE,"Graphs";#N/A,#N/A,FALSE,"4 Panel"}</definedName>
    <definedName name="wrn.Complete." localSheetId="0" hidden="1">{#N/A,#N/A,FALSE,"SMT1";#N/A,#N/A,FALSE,"SMT2";#N/A,#N/A,FALSE,"Summary";#N/A,#N/A,FALSE,"Graphs";#N/A,#N/A,FALSE,"4 Panel"}</definedName>
    <definedName name="wrn.Complete." hidden="1">{#N/A,#N/A,FALSE,"SMT1";#N/A,#N/A,FALSE,"SMT2";#N/A,#N/A,FALSE,"Summary";#N/A,#N/A,FALSE,"Graphs";#N/A,#N/A,FALSE,"4 Panel"}</definedName>
    <definedName name="wrn.Complete._.Set." localSheetId="0" hidden="1">{#N/A,#N/A,FALSE,"Full";#N/A,#N/A,FALSE,"Half";#N/A,#N/A,FALSE,"Op Expenses";#N/A,#N/A,FALSE,"Cap Charge";#N/A,#N/A,FALSE,"Cost C";#N/A,#N/A,FALSE,"PP&amp;E";#N/A,#N/A,FALSE,"R&amp;D"}</definedName>
    <definedName name="wrn.Complete._.Set." hidden="1">{#N/A,#N/A,FALSE,"Full";#N/A,#N/A,FALSE,"Half";#N/A,#N/A,FALSE,"Op Expenses";#N/A,#N/A,FALSE,"Cap Charge";#N/A,#N/A,FALSE,"Cost C";#N/A,#N/A,FALSE,"PP&amp;E";#N/A,#N/A,FALSE,"R&amp;D"}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5" i="2" l="1"/>
  <c r="I164" i="2" s="1"/>
  <c r="I163" i="2" s="1"/>
  <c r="I162" i="2" s="1"/>
  <c r="I161" i="2" s="1"/>
  <c r="I160" i="2" s="1"/>
  <c r="H165" i="2"/>
  <c r="H164" i="2" s="1"/>
  <c r="H163" i="2" s="1"/>
  <c r="H162" i="2" s="1"/>
  <c r="H161" i="2" s="1"/>
  <c r="H160" i="2" s="1"/>
  <c r="G165" i="2"/>
  <c r="J165" i="2" s="1"/>
  <c r="F165" i="2"/>
  <c r="E165" i="2"/>
  <c r="E164" i="2" s="1"/>
  <c r="E163" i="2" s="1"/>
  <c r="E162" i="2" s="1"/>
  <c r="E161" i="2" s="1"/>
  <c r="E160" i="2" s="1"/>
  <c r="D165" i="2"/>
  <c r="D164" i="2" s="1"/>
  <c r="D163" i="2" s="1"/>
  <c r="D162" i="2" s="1"/>
  <c r="D161" i="2" s="1"/>
  <c r="D160" i="2" s="1"/>
  <c r="K165" i="2" l="1"/>
  <c r="K164" i="2" s="1"/>
  <c r="K163" i="2" s="1"/>
  <c r="K162" i="2" s="1"/>
  <c r="K161" i="2" s="1"/>
  <c r="K160" i="2" s="1"/>
  <c r="L165" i="2"/>
  <c r="J164" i="2"/>
  <c r="C165" i="2"/>
  <c r="C164" i="2" s="1"/>
  <c r="C163" i="2" s="1"/>
  <c r="C162" i="2" s="1"/>
  <c r="C161" i="2" s="1"/>
  <c r="C160" i="2" s="1"/>
  <c r="F164" i="2"/>
  <c r="F163" i="2" s="1"/>
  <c r="F162" i="2" s="1"/>
  <c r="F161" i="2" s="1"/>
  <c r="F160" i="2" s="1"/>
  <c r="G164" i="2"/>
  <c r="G163" i="2" s="1"/>
  <c r="G162" i="2" s="1"/>
  <c r="G161" i="2" s="1"/>
  <c r="G160" i="2" s="1"/>
  <c r="L164" i="2" l="1"/>
  <c r="J163" i="2"/>
  <c r="L163" i="2" l="1"/>
  <c r="J162" i="2"/>
  <c r="L162" i="2" l="1"/>
  <c r="J161" i="2"/>
  <c r="L161" i="2" l="1"/>
  <c r="J160" i="2"/>
  <c r="L160" i="2" s="1"/>
  <c r="J159" i="2" l="1"/>
  <c r="J158" i="2"/>
  <c r="L158" i="2" s="1"/>
  <c r="J157" i="2"/>
  <c r="K157" i="2" s="1"/>
  <c r="J156" i="2"/>
  <c r="L156" i="2" s="1"/>
  <c r="J155" i="2"/>
  <c r="J154" i="2"/>
  <c r="L154" i="2" s="1"/>
  <c r="J153" i="2"/>
  <c r="K153" i="2" s="1"/>
  <c r="J152" i="2"/>
  <c r="L152" i="2" s="1"/>
  <c r="J150" i="2"/>
  <c r="J149" i="2"/>
  <c r="L149" i="2" s="1"/>
  <c r="G147" i="2"/>
  <c r="G146" i="2" s="1"/>
  <c r="E147" i="2"/>
  <c r="E146" i="2" s="1"/>
  <c r="H147" i="2"/>
  <c r="H146" i="2" s="1"/>
  <c r="D147" i="2"/>
  <c r="D146" i="2" s="1"/>
  <c r="J145" i="2"/>
  <c r="L145" i="2" s="1"/>
  <c r="J144" i="2"/>
  <c r="L144" i="2" s="1"/>
  <c r="J142" i="2"/>
  <c r="J141" i="2"/>
  <c r="L141" i="2" s="1"/>
  <c r="H140" i="2"/>
  <c r="H139" i="2" s="1"/>
  <c r="D140" i="2"/>
  <c r="D139" i="2" s="1"/>
  <c r="I140" i="2"/>
  <c r="I139" i="2" s="1"/>
  <c r="E140" i="2"/>
  <c r="E139" i="2" s="1"/>
  <c r="J136" i="2"/>
  <c r="J134" i="2"/>
  <c r="J133" i="2"/>
  <c r="L133" i="2" s="1"/>
  <c r="J132" i="2"/>
  <c r="J130" i="2"/>
  <c r="J129" i="2"/>
  <c r="L129" i="2" s="1"/>
  <c r="J128" i="2"/>
  <c r="I125" i="2"/>
  <c r="J126" i="2"/>
  <c r="E125" i="2"/>
  <c r="F125" i="2"/>
  <c r="J124" i="2"/>
  <c r="J122" i="2"/>
  <c r="J121" i="2"/>
  <c r="L121" i="2" s="1"/>
  <c r="J120" i="2"/>
  <c r="J118" i="2"/>
  <c r="J117" i="2"/>
  <c r="L117" i="2" s="1"/>
  <c r="J116" i="2"/>
  <c r="J114" i="2"/>
  <c r="J113" i="2"/>
  <c r="L113" i="2" s="1"/>
  <c r="H112" i="2"/>
  <c r="D112" i="2"/>
  <c r="I112" i="2"/>
  <c r="E112" i="2"/>
  <c r="C110" i="2"/>
  <c r="I110" i="2"/>
  <c r="G110" i="2"/>
  <c r="E110" i="2"/>
  <c r="J106" i="2"/>
  <c r="J105" i="2"/>
  <c r="L105" i="2" s="1"/>
  <c r="J104" i="2"/>
  <c r="L104" i="2" s="1"/>
  <c r="J102" i="2"/>
  <c r="J101" i="2"/>
  <c r="L101" i="2" s="1"/>
  <c r="J100" i="2"/>
  <c r="L100" i="2" s="1"/>
  <c r="I97" i="2"/>
  <c r="J98" i="2"/>
  <c r="E97" i="2"/>
  <c r="C97" i="2"/>
  <c r="F97" i="2"/>
  <c r="J96" i="2"/>
  <c r="L96" i="2" s="1"/>
  <c r="J94" i="2"/>
  <c r="J93" i="2"/>
  <c r="L93" i="2" s="1"/>
  <c r="J92" i="2"/>
  <c r="L92" i="2" s="1"/>
  <c r="J89" i="2"/>
  <c r="G87" i="2"/>
  <c r="E87" i="2"/>
  <c r="H87" i="2"/>
  <c r="D87" i="2"/>
  <c r="J85" i="2"/>
  <c r="J84" i="2"/>
  <c r="I81" i="2"/>
  <c r="E81" i="2"/>
  <c r="F81" i="2"/>
  <c r="J77" i="2"/>
  <c r="E74" i="2"/>
  <c r="G74" i="2"/>
  <c r="J73" i="2"/>
  <c r="G70" i="2"/>
  <c r="J69" i="2"/>
  <c r="G67" i="2"/>
  <c r="E67" i="2"/>
  <c r="C67" i="2"/>
  <c r="H67" i="2"/>
  <c r="D67" i="2"/>
  <c r="J65" i="2"/>
  <c r="J61" i="2"/>
  <c r="J60" i="2"/>
  <c r="J57" i="2"/>
  <c r="J56" i="2"/>
  <c r="J53" i="2"/>
  <c r="E48" i="2"/>
  <c r="J49" i="2"/>
  <c r="I48" i="2"/>
  <c r="J45" i="2"/>
  <c r="E42" i="2"/>
  <c r="J41" i="2"/>
  <c r="J40" i="2"/>
  <c r="L40" i="2" s="1"/>
  <c r="J39" i="2"/>
  <c r="L39" i="2" s="1"/>
  <c r="J38" i="2"/>
  <c r="L38" i="2" s="1"/>
  <c r="H36" i="2"/>
  <c r="J37" i="2"/>
  <c r="D36" i="2"/>
  <c r="I36" i="2"/>
  <c r="G36" i="2"/>
  <c r="E36" i="2"/>
  <c r="J35" i="2"/>
  <c r="L35" i="2" s="1"/>
  <c r="C30" i="2"/>
  <c r="J33" i="2"/>
  <c r="L33" i="2" s="1"/>
  <c r="J32" i="2"/>
  <c r="J31" i="2"/>
  <c r="E30" i="2"/>
  <c r="I30" i="2"/>
  <c r="H30" i="2"/>
  <c r="J28" i="2"/>
  <c r="J27" i="2"/>
  <c r="L27" i="2" s="1"/>
  <c r="I25" i="2"/>
  <c r="E25" i="2"/>
  <c r="D25" i="2"/>
  <c r="H25" i="2"/>
  <c r="F25" i="2"/>
  <c r="J23" i="2"/>
  <c r="J21" i="2"/>
  <c r="L21" i="2" s="1"/>
  <c r="J19" i="2"/>
  <c r="J17" i="2"/>
  <c r="L17" i="2" s="1"/>
  <c r="J15" i="2"/>
  <c r="J13" i="2"/>
  <c r="L13" i="2" s="1"/>
  <c r="I10" i="2"/>
  <c r="J11" i="2"/>
  <c r="E10" i="2"/>
  <c r="E9" i="2" s="1"/>
  <c r="D10" i="2"/>
  <c r="G10" i="2"/>
  <c r="D138" i="2" l="1"/>
  <c r="D137" i="2" s="1"/>
  <c r="H138" i="2"/>
  <c r="H137" i="2" s="1"/>
  <c r="E138" i="2"/>
  <c r="E137" i="2" s="1"/>
  <c r="I9" i="2"/>
  <c r="D9" i="2"/>
  <c r="K38" i="2"/>
  <c r="I109" i="2"/>
  <c r="I108" i="2" s="1"/>
  <c r="K40" i="2"/>
  <c r="E86" i="2"/>
  <c r="L31" i="2"/>
  <c r="L11" i="2"/>
  <c r="K11" i="2"/>
  <c r="L15" i="2"/>
  <c r="K15" i="2"/>
  <c r="L19" i="2"/>
  <c r="K19" i="2"/>
  <c r="L23" i="2"/>
  <c r="K23" i="2"/>
  <c r="J36" i="2"/>
  <c r="L37" i="2"/>
  <c r="K37" i="2"/>
  <c r="L28" i="2"/>
  <c r="K28" i="2"/>
  <c r="L32" i="2"/>
  <c r="K32" i="2"/>
  <c r="F10" i="2"/>
  <c r="F9" i="2" s="1"/>
  <c r="C10" i="2"/>
  <c r="J14" i="2"/>
  <c r="J18" i="2"/>
  <c r="J22" i="2"/>
  <c r="G25" i="2"/>
  <c r="G9" i="2" s="1"/>
  <c r="C25" i="2"/>
  <c r="J26" i="2"/>
  <c r="G30" i="2"/>
  <c r="J34" i="2"/>
  <c r="J30" i="2" s="1"/>
  <c r="C36" i="2"/>
  <c r="D48" i="2"/>
  <c r="H48" i="2"/>
  <c r="J52" i="2"/>
  <c r="J55" i="2"/>
  <c r="L55" i="2" s="1"/>
  <c r="K57" i="2"/>
  <c r="L57" i="2"/>
  <c r="J62" i="2"/>
  <c r="I74" i="2"/>
  <c r="J78" i="2"/>
  <c r="C87" i="2"/>
  <c r="C86" i="2" s="1"/>
  <c r="L94" i="2"/>
  <c r="K94" i="2"/>
  <c r="L98" i="2"/>
  <c r="K98" i="2"/>
  <c r="L102" i="2"/>
  <c r="K102" i="2"/>
  <c r="L106" i="2"/>
  <c r="K106" i="2"/>
  <c r="K39" i="2"/>
  <c r="I42" i="2"/>
  <c r="J46" i="2"/>
  <c r="J50" i="2"/>
  <c r="G48" i="2"/>
  <c r="L56" i="2"/>
  <c r="K56" i="2"/>
  <c r="J59" i="2"/>
  <c r="L59" i="2" s="1"/>
  <c r="K61" i="2"/>
  <c r="L61" i="2"/>
  <c r="J66" i="2"/>
  <c r="J68" i="2"/>
  <c r="I67" i="2"/>
  <c r="C74" i="2"/>
  <c r="D74" i="2"/>
  <c r="J75" i="2"/>
  <c r="K75" i="2" s="1"/>
  <c r="H74" i="2"/>
  <c r="K77" i="2"/>
  <c r="L77" i="2"/>
  <c r="C81" i="2"/>
  <c r="D81" i="2"/>
  <c r="J83" i="2"/>
  <c r="L83" i="2" s="1"/>
  <c r="H81" i="2"/>
  <c r="K85" i="2"/>
  <c r="L85" i="2"/>
  <c r="L116" i="2"/>
  <c r="K116" i="2"/>
  <c r="L120" i="2"/>
  <c r="K120" i="2"/>
  <c r="L124" i="2"/>
  <c r="K124" i="2"/>
  <c r="L128" i="2"/>
  <c r="K128" i="2"/>
  <c r="L132" i="2"/>
  <c r="K132" i="2"/>
  <c r="L136" i="2"/>
  <c r="K136" i="2"/>
  <c r="L142" i="2"/>
  <c r="K142" i="2"/>
  <c r="L150" i="2"/>
  <c r="K150" i="2"/>
  <c r="H10" i="2"/>
  <c r="H9" i="2" s="1"/>
  <c r="J12" i="2"/>
  <c r="L12" i="2" s="1"/>
  <c r="K13" i="2"/>
  <c r="J16" i="2"/>
  <c r="L16" i="2" s="1"/>
  <c r="K17" i="2"/>
  <c r="J20" i="2"/>
  <c r="L20" i="2" s="1"/>
  <c r="K21" i="2"/>
  <c r="J24" i="2"/>
  <c r="L24" i="2" s="1"/>
  <c r="D30" i="2"/>
  <c r="K33" i="2"/>
  <c r="C42" i="2"/>
  <c r="D42" i="2"/>
  <c r="J43" i="2"/>
  <c r="H42" i="2"/>
  <c r="K45" i="2"/>
  <c r="L45" i="2"/>
  <c r="K49" i="2"/>
  <c r="F48" i="2"/>
  <c r="L49" i="2"/>
  <c r="J54" i="2"/>
  <c r="L60" i="2"/>
  <c r="K60" i="2"/>
  <c r="J63" i="2"/>
  <c r="L63" i="2" s="1"/>
  <c r="K65" i="2"/>
  <c r="L65" i="2"/>
  <c r="C70" i="2"/>
  <c r="D70" i="2"/>
  <c r="J71" i="2"/>
  <c r="K71" i="2" s="1"/>
  <c r="H70" i="2"/>
  <c r="K73" i="2"/>
  <c r="L73" i="2"/>
  <c r="J76" i="2"/>
  <c r="J79" i="2"/>
  <c r="L79" i="2" s="1"/>
  <c r="L84" i="2"/>
  <c r="K84" i="2"/>
  <c r="I87" i="2"/>
  <c r="I86" i="2" s="1"/>
  <c r="J90" i="2"/>
  <c r="L114" i="2"/>
  <c r="K114" i="2"/>
  <c r="L118" i="2"/>
  <c r="K118" i="2"/>
  <c r="L122" i="2"/>
  <c r="K122" i="2"/>
  <c r="C125" i="2"/>
  <c r="L126" i="2"/>
  <c r="K126" i="2"/>
  <c r="L130" i="2"/>
  <c r="K130" i="2"/>
  <c r="L134" i="2"/>
  <c r="K134" i="2"/>
  <c r="K27" i="2"/>
  <c r="K31" i="2"/>
  <c r="F30" i="2"/>
  <c r="K35" i="2"/>
  <c r="F36" i="2"/>
  <c r="K41" i="2"/>
  <c r="L41" i="2"/>
  <c r="G42" i="2"/>
  <c r="J44" i="2"/>
  <c r="J47" i="2"/>
  <c r="L47" i="2" s="1"/>
  <c r="J51" i="2"/>
  <c r="L51" i="2" s="1"/>
  <c r="K53" i="2"/>
  <c r="L53" i="2"/>
  <c r="J58" i="2"/>
  <c r="J64" i="2"/>
  <c r="K69" i="2"/>
  <c r="L69" i="2"/>
  <c r="E70" i="2"/>
  <c r="E29" i="2" s="1"/>
  <c r="I70" i="2"/>
  <c r="J72" i="2"/>
  <c r="J80" i="2"/>
  <c r="J82" i="2"/>
  <c r="G81" i="2"/>
  <c r="F87" i="2"/>
  <c r="F86" i="2" s="1"/>
  <c r="K89" i="2"/>
  <c r="L89" i="2"/>
  <c r="E109" i="2"/>
  <c r="C147" i="2"/>
  <c r="C146" i="2" s="1"/>
  <c r="L153" i="2"/>
  <c r="L155" i="2"/>
  <c r="L157" i="2"/>
  <c r="L159" i="2"/>
  <c r="C48" i="2"/>
  <c r="J88" i="2"/>
  <c r="K88" i="2" s="1"/>
  <c r="K93" i="2"/>
  <c r="G97" i="2"/>
  <c r="G86" i="2" s="1"/>
  <c r="K101" i="2"/>
  <c r="K105" i="2"/>
  <c r="D110" i="2"/>
  <c r="H110" i="2"/>
  <c r="F112" i="2"/>
  <c r="C112" i="2"/>
  <c r="C109" i="2" s="1"/>
  <c r="K113" i="2"/>
  <c r="K117" i="2"/>
  <c r="K121" i="2"/>
  <c r="G125" i="2"/>
  <c r="K129" i="2"/>
  <c r="K133" i="2"/>
  <c r="F140" i="2"/>
  <c r="F139" i="2" s="1"/>
  <c r="C140" i="2"/>
  <c r="C139" i="2" s="1"/>
  <c r="K141" i="2"/>
  <c r="K145" i="2"/>
  <c r="I147" i="2"/>
  <c r="I146" i="2" s="1"/>
  <c r="I138" i="2" s="1"/>
  <c r="I137" i="2" s="1"/>
  <c r="J148" i="2"/>
  <c r="K148" i="2" s="1"/>
  <c r="K149" i="2"/>
  <c r="K155" i="2"/>
  <c r="K159" i="2"/>
  <c r="F67" i="2"/>
  <c r="J91" i="2"/>
  <c r="K91" i="2" s="1"/>
  <c r="K92" i="2"/>
  <c r="J95" i="2"/>
  <c r="L95" i="2" s="1"/>
  <c r="K96" i="2"/>
  <c r="D97" i="2"/>
  <c r="D86" i="2" s="1"/>
  <c r="H97" i="2"/>
  <c r="H86" i="2" s="1"/>
  <c r="J99" i="2"/>
  <c r="L99" i="2" s="1"/>
  <c r="K100" i="2"/>
  <c r="J103" i="2"/>
  <c r="L103" i="2" s="1"/>
  <c r="K104" i="2"/>
  <c r="J107" i="2"/>
  <c r="L107" i="2" s="1"/>
  <c r="J111" i="2"/>
  <c r="K111" i="2" s="1"/>
  <c r="K110" i="2" s="1"/>
  <c r="G112" i="2"/>
  <c r="J115" i="2"/>
  <c r="L115" i="2" s="1"/>
  <c r="J119" i="2"/>
  <c r="L119" i="2" s="1"/>
  <c r="J123" i="2"/>
  <c r="L123" i="2" s="1"/>
  <c r="D125" i="2"/>
  <c r="H125" i="2"/>
  <c r="J127" i="2"/>
  <c r="L127" i="2" s="1"/>
  <c r="J131" i="2"/>
  <c r="L131" i="2" s="1"/>
  <c r="J135" i="2"/>
  <c r="L135" i="2" s="1"/>
  <c r="G140" i="2"/>
  <c r="G139" i="2" s="1"/>
  <c r="G138" i="2" s="1"/>
  <c r="G137" i="2" s="1"/>
  <c r="J143" i="2"/>
  <c r="L143" i="2" s="1"/>
  <c r="K144" i="2"/>
  <c r="F147" i="2"/>
  <c r="F146" i="2" s="1"/>
  <c r="J151" i="2"/>
  <c r="L151" i="2" s="1"/>
  <c r="K152" i="2"/>
  <c r="K156" i="2"/>
  <c r="F42" i="2"/>
  <c r="F70" i="2"/>
  <c r="F74" i="2"/>
  <c r="F110" i="2"/>
  <c r="K154" i="2"/>
  <c r="K158" i="2"/>
  <c r="K63" i="2" l="1"/>
  <c r="K55" i="2"/>
  <c r="K24" i="2"/>
  <c r="K20" i="2"/>
  <c r="I29" i="2"/>
  <c r="I8" i="2" s="1"/>
  <c r="I7" i="2" s="1"/>
  <c r="I6" i="2" s="1"/>
  <c r="K123" i="2"/>
  <c r="K47" i="2"/>
  <c r="K143" i="2"/>
  <c r="K140" i="2" s="1"/>
  <c r="K139" i="2" s="1"/>
  <c r="K16" i="2"/>
  <c r="C29" i="2"/>
  <c r="K135" i="2"/>
  <c r="G109" i="2"/>
  <c r="G108" i="2" s="1"/>
  <c r="H109" i="2"/>
  <c r="H108" i="2" s="1"/>
  <c r="K99" i="2"/>
  <c r="K95" i="2"/>
  <c r="D109" i="2"/>
  <c r="D108" i="2" s="1"/>
  <c r="F109" i="2"/>
  <c r="F108" i="2" s="1"/>
  <c r="K151" i="2"/>
  <c r="K147" i="2" s="1"/>
  <c r="K146" i="2" s="1"/>
  <c r="K59" i="2"/>
  <c r="H29" i="2"/>
  <c r="H8" i="2" s="1"/>
  <c r="C108" i="2"/>
  <c r="L30" i="2"/>
  <c r="E8" i="2"/>
  <c r="E108" i="2"/>
  <c r="L72" i="2"/>
  <c r="K72" i="2"/>
  <c r="K70" i="2" s="1"/>
  <c r="J42" i="2"/>
  <c r="L42" i="2" s="1"/>
  <c r="L43" i="2"/>
  <c r="L68" i="2"/>
  <c r="J67" i="2"/>
  <c r="L67" i="2" s="1"/>
  <c r="K119" i="2"/>
  <c r="K107" i="2"/>
  <c r="K43" i="2"/>
  <c r="J140" i="2"/>
  <c r="L88" i="2"/>
  <c r="J87" i="2"/>
  <c r="L82" i="2"/>
  <c r="K82" i="2"/>
  <c r="J81" i="2"/>
  <c r="L81" i="2" s="1"/>
  <c r="L44" i="2"/>
  <c r="K44" i="2"/>
  <c r="L90" i="2"/>
  <c r="K90" i="2"/>
  <c r="D29" i="2"/>
  <c r="L50" i="2"/>
  <c r="K50" i="2"/>
  <c r="L52" i="2"/>
  <c r="K52" i="2"/>
  <c r="L22" i="2"/>
  <c r="K22" i="2"/>
  <c r="L14" i="2"/>
  <c r="K14" i="2"/>
  <c r="K36" i="2"/>
  <c r="L148" i="2"/>
  <c r="J147" i="2"/>
  <c r="L58" i="2"/>
  <c r="K58" i="2"/>
  <c r="L54" i="2"/>
  <c r="K54" i="2"/>
  <c r="L78" i="2"/>
  <c r="K78" i="2"/>
  <c r="K131" i="2"/>
  <c r="K115" i="2"/>
  <c r="K103" i="2"/>
  <c r="K83" i="2"/>
  <c r="L91" i="2"/>
  <c r="K68" i="2"/>
  <c r="K67" i="2" s="1"/>
  <c r="F138" i="2"/>
  <c r="F137" i="2" s="1"/>
  <c r="J112" i="2"/>
  <c r="L112" i="2" s="1"/>
  <c r="K12" i="2"/>
  <c r="J125" i="2"/>
  <c r="L125" i="2" s="1"/>
  <c r="L76" i="2"/>
  <c r="K76" i="2"/>
  <c r="J70" i="2"/>
  <c r="L70" i="2" s="1"/>
  <c r="L71" i="2"/>
  <c r="J48" i="2"/>
  <c r="L48" i="2" s="1"/>
  <c r="J97" i="2"/>
  <c r="L97" i="2" s="1"/>
  <c r="G29" i="2"/>
  <c r="G8" i="2" s="1"/>
  <c r="K26" i="2"/>
  <c r="K25" i="2" s="1"/>
  <c r="J25" i="2"/>
  <c r="L25" i="2" s="1"/>
  <c r="L26" i="2"/>
  <c r="J10" i="2"/>
  <c r="L80" i="2"/>
  <c r="K80" i="2"/>
  <c r="L64" i="2"/>
  <c r="K64" i="2"/>
  <c r="L46" i="2"/>
  <c r="K46" i="2"/>
  <c r="K127" i="2"/>
  <c r="K79" i="2"/>
  <c r="K51" i="2"/>
  <c r="J110" i="2"/>
  <c r="L111" i="2"/>
  <c r="C138" i="2"/>
  <c r="C137" i="2" s="1"/>
  <c r="F29" i="2"/>
  <c r="J74" i="2"/>
  <c r="L74" i="2" s="1"/>
  <c r="L75" i="2"/>
  <c r="L66" i="2"/>
  <c r="K66" i="2"/>
  <c r="L62" i="2"/>
  <c r="K62" i="2"/>
  <c r="K34" i="2"/>
  <c r="K30" i="2" s="1"/>
  <c r="L34" i="2"/>
  <c r="L18" i="2"/>
  <c r="K18" i="2"/>
  <c r="C9" i="2"/>
  <c r="L36" i="2"/>
  <c r="K74" i="2" l="1"/>
  <c r="G7" i="2"/>
  <c r="G6" i="2" s="1"/>
  <c r="K112" i="2"/>
  <c r="K87" i="2"/>
  <c r="K10" i="2"/>
  <c r="K9" i="2" s="1"/>
  <c r="K97" i="2"/>
  <c r="H7" i="2"/>
  <c r="H6" i="2" s="1"/>
  <c r="K138" i="2"/>
  <c r="K137" i="2" s="1"/>
  <c r="K125" i="2"/>
  <c r="K109" i="2" s="1"/>
  <c r="K108" i="2" s="1"/>
  <c r="K48" i="2"/>
  <c r="K86" i="2"/>
  <c r="C8" i="2"/>
  <c r="C7" i="2" s="1"/>
  <c r="C6" i="2" s="1"/>
  <c r="L110" i="2"/>
  <c r="J109" i="2"/>
  <c r="J146" i="2"/>
  <c r="L147" i="2"/>
  <c r="L140" i="2"/>
  <c r="J139" i="2"/>
  <c r="K81" i="2"/>
  <c r="K42" i="2"/>
  <c r="F8" i="2"/>
  <c r="F7" i="2" s="1"/>
  <c r="F6" i="2" s="1"/>
  <c r="E7" i="2"/>
  <c r="E6" i="2" s="1"/>
  <c r="J29" i="2"/>
  <c r="L10" i="2"/>
  <c r="J9" i="2"/>
  <c r="D8" i="2"/>
  <c r="D7" i="2" s="1"/>
  <c r="D6" i="2" s="1"/>
  <c r="J86" i="2"/>
  <c r="L87" i="2"/>
  <c r="K29" i="2" l="1"/>
  <c r="K8" i="2" s="1"/>
  <c r="K7" i="2" s="1"/>
  <c r="K6" i="2" s="1"/>
  <c r="L29" i="2"/>
  <c r="L146" i="2"/>
  <c r="L9" i="2"/>
  <c r="J8" i="2"/>
  <c r="J138" i="2"/>
  <c r="L139" i="2"/>
  <c r="L109" i="2"/>
  <c r="J108" i="2"/>
  <c r="L108" i="2" s="1"/>
  <c r="L86" i="2"/>
  <c r="L138" i="2" l="1"/>
  <c r="J137" i="2"/>
  <c r="L137" i="2" s="1"/>
  <c r="J7" i="2"/>
  <c r="L8" i="2"/>
  <c r="L7" i="2" l="1"/>
  <c r="J6" i="2"/>
  <c r="L6" i="2" s="1"/>
</calcChain>
</file>

<file path=xl/sharedStrings.xml><?xml version="1.0" encoding="utf-8"?>
<sst xmlns="http://schemas.openxmlformats.org/spreadsheetml/2006/main" count="175" uniqueCount="172">
  <si>
    <t>Código</t>
  </si>
  <si>
    <t>Concepto</t>
  </si>
  <si>
    <t>Presupuesto
 Aprobado</t>
  </si>
  <si>
    <t>Promoción y Divulgación</t>
  </si>
  <si>
    <t>OPERACIONALES</t>
  </si>
  <si>
    <t>NO OPERACIONALES</t>
  </si>
  <si>
    <t>GASTOS</t>
  </si>
  <si>
    <t>GASTOS ADMINISTRATIVOS</t>
  </si>
  <si>
    <t>GASTOS DE OPERACIÓN</t>
  </si>
  <si>
    <t>FONDO NACIONAL DE GARANTIAS S.A.</t>
  </si>
  <si>
    <t>INFORME DE EJECUCION PRESUPUESTO DE GASTOS Y COSTOS</t>
  </si>
  <si>
    <t>DEL 01 DE ENERO AL 29 DE FEBRERO DE 2024</t>
  </si>
  <si>
    <t>Presupuesto
aprobado</t>
  </si>
  <si>
    <t>Adición</t>
  </si>
  <si>
    <t xml:space="preserve">Traslados </t>
  </si>
  <si>
    <t>CDP</t>
  </si>
  <si>
    <t>Compromiso</t>
  </si>
  <si>
    <t>Reg Obligación</t>
  </si>
  <si>
    <t>Importe Ejecutado</t>
  </si>
  <si>
    <t>Importe por ejecutar</t>
  </si>
  <si>
    <t>% Ejec.</t>
  </si>
  <si>
    <t>GASTOS DE PERSONAL</t>
  </si>
  <si>
    <t>SALARIOS Y PRESTACIONES SOCIALES</t>
  </si>
  <si>
    <t>Sueldos de Personal</t>
  </si>
  <si>
    <t>Bonificación por Servicios Prestados (EP)</t>
  </si>
  <si>
    <t>Auxilio de Transporte</t>
  </si>
  <si>
    <t>Prima de Servicios (EP)</t>
  </si>
  <si>
    <t>Prima de Vacaciones</t>
  </si>
  <si>
    <t>Prima de Navidad</t>
  </si>
  <si>
    <t>Otras Primas</t>
  </si>
  <si>
    <t>Horas Extras, Dominicales y Festivos</t>
  </si>
  <si>
    <t>Bonificación Especial de Recreación</t>
  </si>
  <si>
    <t>Prima Técnica</t>
  </si>
  <si>
    <t>Indemnizaciones y Bonificaciones</t>
  </si>
  <si>
    <t>Personal en Misión</t>
  </si>
  <si>
    <t>Practicantes</t>
  </si>
  <si>
    <t>Auxilio Conectividad</t>
  </si>
  <si>
    <t>APORTES LABORALES</t>
  </si>
  <si>
    <t>Aportes Salud</t>
  </si>
  <si>
    <t>Aportes Pensión</t>
  </si>
  <si>
    <t>Aportes ARL</t>
  </si>
  <si>
    <t>GASTOS GENERALES Y DE ADMINISTRACIÓN</t>
  </si>
  <si>
    <t>ADQUISICIÓN DE BIENES Y EQUIPOS</t>
  </si>
  <si>
    <t>Equipo de Comunicación y Computo</t>
  </si>
  <si>
    <t>Software</t>
  </si>
  <si>
    <t>Vehículos</t>
  </si>
  <si>
    <t>Edificaciones - Compra y Adecuaciones</t>
  </si>
  <si>
    <t>Muebles y equipos de oficina</t>
  </si>
  <si>
    <t>MANTENIMIENTO</t>
  </si>
  <si>
    <t>Mantenimiento Equipo de Comunicación y Computo</t>
  </si>
  <si>
    <t>Mantenimiento y/o Licenciamiento Software</t>
  </si>
  <si>
    <t>Mantenimiento de Vehículos</t>
  </si>
  <si>
    <t>Mantenimiento Edificaciones</t>
  </si>
  <si>
    <t>Mantenimiento Muebles y Equipo oficina</t>
  </si>
  <si>
    <t>ELEMENTOS DE CONSUMO</t>
  </si>
  <si>
    <t>Dotación</t>
  </si>
  <si>
    <t>Papelería</t>
  </si>
  <si>
    <t>Combustibles</t>
  </si>
  <si>
    <t>Elementos de Aseo y Cafetería</t>
  </si>
  <si>
    <t>Suministros Tecnológicos</t>
  </si>
  <si>
    <t>SERVICIOS</t>
  </si>
  <si>
    <t>Servicios Públicos</t>
  </si>
  <si>
    <t>Servicios de Aseo y Cafetería</t>
  </si>
  <si>
    <t>Servicio de Vigilancia</t>
  </si>
  <si>
    <t>Administración</t>
  </si>
  <si>
    <t>Servicio de Mensajería y Correspondencia</t>
  </si>
  <si>
    <t>Transporte</t>
  </si>
  <si>
    <t>Financieros - servicios y comisiones bancarias</t>
  </si>
  <si>
    <t>Seguridad Informática</t>
  </si>
  <si>
    <t>Datacenter</t>
  </si>
  <si>
    <t>Microfilmación, Custodia y Archivo</t>
  </si>
  <si>
    <t>Canales de Comunicación</t>
  </si>
  <si>
    <t>Autoseguros</t>
  </si>
  <si>
    <t>Seguros</t>
  </si>
  <si>
    <t>Tercerización y servicios temporales</t>
  </si>
  <si>
    <t>Publicaciones</t>
  </si>
  <si>
    <t>Suscripciones</t>
  </si>
  <si>
    <t>Otros Servicios</t>
  </si>
  <si>
    <t>Telefonía Movil</t>
  </si>
  <si>
    <t>ARRENDAMIENTOS</t>
  </si>
  <si>
    <t>Bienes muebles</t>
  </si>
  <si>
    <t>Bienes inmuebles</t>
  </si>
  <si>
    <t>VIATICOS Y GASTOS DE VIAJES</t>
  </si>
  <si>
    <t>Manutención</t>
  </si>
  <si>
    <t>Transporte Viáticos</t>
  </si>
  <si>
    <t>Pasajes Aéreos</t>
  </si>
  <si>
    <t>DESARROLLO HUMANO</t>
  </si>
  <si>
    <t>Sistema de Gestión de Seguridad y Salud en Trabajo</t>
  </si>
  <si>
    <t>Procesos de Selección</t>
  </si>
  <si>
    <t>Programas de Bienestar</t>
  </si>
  <si>
    <t>Programas de Capacitación</t>
  </si>
  <si>
    <t>Incentivos a la Capacitación</t>
  </si>
  <si>
    <t>Actividades de Cultura organizacional</t>
  </si>
  <si>
    <t>HONORARIOS</t>
  </si>
  <si>
    <t>Revisoria Fiscal</t>
  </si>
  <si>
    <t>Servicios Técnicos</t>
  </si>
  <si>
    <t>Junta Directiva y Comités derivados</t>
  </si>
  <si>
    <t>Otros Honorarios</t>
  </si>
  <si>
    <t>IMPUESTOS  Y TRANSFERENCIA</t>
  </si>
  <si>
    <t>Industria y Comercio</t>
  </si>
  <si>
    <t>Predial</t>
  </si>
  <si>
    <t xml:space="preserve">Autorretención de Renta </t>
  </si>
  <si>
    <t>Gravamen a los Movimientos Financieros</t>
  </si>
  <si>
    <t xml:space="preserve">Pasivo por Impuesto de Renta </t>
  </si>
  <si>
    <t>Anticipos de Renta</t>
  </si>
  <si>
    <t>Otros Impuestos</t>
  </si>
  <si>
    <t>Otras transferencias y sanciones</t>
  </si>
  <si>
    <t>CONTRIBUCIONES, AFILIACIONES Y TRANSFERENCIAS</t>
  </si>
  <si>
    <t>Cesantías</t>
  </si>
  <si>
    <t>Intereses de Cesantías</t>
  </si>
  <si>
    <t>Cuota de Auditaje</t>
  </si>
  <si>
    <t>Contribución Superfinanciera</t>
  </si>
  <si>
    <t>Aportes Canales Regionales</t>
  </si>
  <si>
    <t>Mesada Pensional</t>
  </si>
  <si>
    <t>Otras Contribuciones</t>
  </si>
  <si>
    <t>ICBF</t>
  </si>
  <si>
    <t>SENA</t>
  </si>
  <si>
    <t>Caja de Compensación</t>
  </si>
  <si>
    <t>GASTOS DE GARANTIAS</t>
  </si>
  <si>
    <t>COMISIONES DE GARANTIAS</t>
  </si>
  <si>
    <t>Agencia Comercial</t>
  </si>
  <si>
    <t>GASTOS DE OPERACIÓN COMERCIAL</t>
  </si>
  <si>
    <t>Portal Transaccional</t>
  </si>
  <si>
    <t>Centro de Atención Telefónica</t>
  </si>
  <si>
    <t>Gestión Comercial Enfoque a Empresarios</t>
  </si>
  <si>
    <t>Evaluación de Garantías</t>
  </si>
  <si>
    <t>Consultas Centrales de Riesgo</t>
  </si>
  <si>
    <t>Promoción Institucional</t>
  </si>
  <si>
    <t>Centros de Servicio</t>
  </si>
  <si>
    <t>Comunicaciones</t>
  </si>
  <si>
    <t>Programa unidos y fortalecimiento institucional</t>
  </si>
  <si>
    <t>Calificación FNG</t>
  </si>
  <si>
    <t>Emisión garantías de</t>
  </si>
  <si>
    <t>GASTOS DE RECUPERACIONES Y BRDP</t>
  </si>
  <si>
    <t>Gastos por Recuperación Cartera</t>
  </si>
  <si>
    <t>Administración y  Mantenimiento BRP'S</t>
  </si>
  <si>
    <t>Impuestos BRP'S</t>
  </si>
  <si>
    <t>Gastos de Enajenación BRP'S</t>
  </si>
  <si>
    <t>Autos de subrogación</t>
  </si>
  <si>
    <t>Sentencias Irrecuperables</t>
  </si>
  <si>
    <t>Gastos Judiciales</t>
  </si>
  <si>
    <t>Bonificación CISA</t>
  </si>
  <si>
    <t>Honorarios CISA</t>
  </si>
  <si>
    <t>Comisión y Bonificación FRG</t>
  </si>
  <si>
    <t>Avaluos de Cartera</t>
  </si>
  <si>
    <t>OTROS GASTOS NO OPERACIONALES Y PROYECTOS</t>
  </si>
  <si>
    <t>OTROS GASTOS NO OPERACIONALES</t>
  </si>
  <si>
    <t>GASTOS LEGALES, PROCESOS Y TRAMITES</t>
  </si>
  <si>
    <t>Honorarios Abogados</t>
  </si>
  <si>
    <t>Indemnizaciones judiciales</t>
  </si>
  <si>
    <t>Gastos Notariales y Trámites Legales</t>
  </si>
  <si>
    <t>Tramites y Licencias</t>
  </si>
  <si>
    <t>Atención al ciudadano</t>
  </si>
  <si>
    <t>PROYECTOS</t>
  </si>
  <si>
    <t>Proyectos 1</t>
  </si>
  <si>
    <t>Proyectos 2</t>
  </si>
  <si>
    <t>Proyectos 3</t>
  </si>
  <si>
    <t>Proyectos 4</t>
  </si>
  <si>
    <t>Proyectos 5</t>
  </si>
  <si>
    <t>Proyectos 6</t>
  </si>
  <si>
    <t>Proyectos 7</t>
  </si>
  <si>
    <t>Proyectos 8</t>
  </si>
  <si>
    <t>Proyectos 9</t>
  </si>
  <si>
    <t>Proyectos 10</t>
  </si>
  <si>
    <t>Proyectos 11</t>
  </si>
  <si>
    <t>Proyectos 12</t>
  </si>
  <si>
    <t>COSTOS</t>
  </si>
  <si>
    <t xml:space="preserve">COSTOS DE OPERACIÓN </t>
  </si>
  <si>
    <t>COSTOS DE GARANTÍAS</t>
  </si>
  <si>
    <t>COSTOS DE SINIESTRALIDAD</t>
  </si>
  <si>
    <t>PAGOS DE GARANTÍAS</t>
  </si>
  <si>
    <t>Pagos de Garantías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</si>
</sst>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3" tint="-0.499984740745262"/>
      <name val="Aptos Display"/>
      <family val="1"/>
      <scheme val="major"/>
    </font>
    <font>
      <b/>
      <sz val="9"/>
      <color theme="0"/>
      <name val="Aptos Display"/>
      <family val="1"/>
      <scheme val="major"/>
    </font>
    <font>
      <sz val="11"/>
      <color theme="3" tint="-0.499984740745262"/>
      <name val="Aptos Display"/>
      <family val="1"/>
      <scheme val="major"/>
    </font>
    <font>
      <sz val="11"/>
      <color theme="1"/>
      <name val="Aptos Display"/>
      <family val="1"/>
      <scheme val="major"/>
    </font>
    <font>
      <b/>
      <sz val="9"/>
      <color theme="3" tint="-0.499984740745262"/>
      <name val="Aptos Display"/>
      <family val="1"/>
      <scheme val="major"/>
    </font>
    <font>
      <b/>
      <sz val="11"/>
      <color theme="1"/>
      <name val="Aptos Display"/>
      <family val="1"/>
      <scheme val="major"/>
    </font>
    <font>
      <sz val="9"/>
      <color theme="3" tint="-0.499984740745262"/>
      <name val="Aptos Display"/>
      <family val="1"/>
      <scheme val="major"/>
    </font>
    <font>
      <sz val="11"/>
      <name val="Aptos Display"/>
      <family val="1"/>
      <scheme val="major"/>
    </font>
    <font>
      <sz val="11"/>
      <color rgb="FFFF0000"/>
      <name val="Aptos Display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3" tint="0.74999237037263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medium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medium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dotted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dotted">
        <color theme="4" tint="-0.24994659260841701"/>
      </top>
      <bottom style="dotted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dotted">
        <color theme="4" tint="-0.24994659260841701"/>
      </top>
      <bottom style="thin">
        <color theme="4" tint="-0.2499465926084170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0" fontId="5" fillId="0" borderId="0" xfId="1" applyNumberFormat="1" applyFont="1" applyFill="1"/>
    <xf numFmtId="0" fontId="5" fillId="0" borderId="0" xfId="0" applyFont="1"/>
    <xf numFmtId="3" fontId="4" fillId="0" borderId="0" xfId="0" applyNumberFormat="1" applyFont="1" applyAlignment="1">
      <alignment horizontal="centerContinuous"/>
    </xf>
    <xf numFmtId="0" fontId="5" fillId="0" borderId="1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/>
    </xf>
    <xf numFmtId="3" fontId="3" fillId="2" borderId="4" xfId="0" applyNumberFormat="1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10" fontId="3" fillId="2" borderId="6" xfId="1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right"/>
    </xf>
    <xf numFmtId="0" fontId="6" fillId="0" borderId="7" xfId="0" applyFont="1" applyBorder="1"/>
    <xf numFmtId="3" fontId="6" fillId="0" borderId="7" xfId="0" applyNumberFormat="1" applyFont="1" applyBorder="1" applyAlignment="1">
      <alignment horizontal="right"/>
    </xf>
    <xf numFmtId="10" fontId="6" fillId="0" borderId="7" xfId="1" applyNumberFormat="1" applyFont="1" applyFill="1" applyBorder="1" applyAlignment="1">
      <alignment horizontal="right"/>
    </xf>
    <xf numFmtId="10" fontId="7" fillId="0" borderId="0" xfId="1" applyNumberFormat="1" applyFont="1" applyFill="1"/>
    <xf numFmtId="0" fontId="7" fillId="0" borderId="0" xfId="0" applyFont="1"/>
    <xf numFmtId="0" fontId="6" fillId="0" borderId="8" xfId="0" applyFont="1" applyBorder="1" applyAlignment="1">
      <alignment horizontal="right"/>
    </xf>
    <xf numFmtId="0" fontId="6" fillId="0" borderId="8" xfId="0" applyFont="1" applyBorder="1"/>
    <xf numFmtId="3" fontId="6" fillId="0" borderId="8" xfId="0" applyNumberFormat="1" applyFont="1" applyBorder="1" applyAlignment="1">
      <alignment horizontal="right"/>
    </xf>
    <xf numFmtId="10" fontId="6" fillId="0" borderId="8" xfId="1" applyNumberFormat="1" applyFont="1" applyFill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8" fillId="0" borderId="8" xfId="0" applyFont="1" applyBorder="1"/>
    <xf numFmtId="3" fontId="8" fillId="0" borderId="8" xfId="0" applyNumberFormat="1" applyFont="1" applyBorder="1" applyAlignment="1">
      <alignment horizontal="right"/>
    </xf>
    <xf numFmtId="10" fontId="8" fillId="0" borderId="8" xfId="1" applyNumberFormat="1" applyFont="1" applyFill="1" applyBorder="1" applyAlignment="1">
      <alignment horizontal="right"/>
    </xf>
    <xf numFmtId="0" fontId="9" fillId="0" borderId="0" xfId="0" applyFont="1"/>
    <xf numFmtId="0" fontId="10" fillId="0" borderId="0" xfId="0" applyFont="1"/>
    <xf numFmtId="1" fontId="8" fillId="0" borderId="8" xfId="0" applyNumberFormat="1" applyFont="1" applyBorder="1" applyAlignment="1">
      <alignment horizontal="right"/>
    </xf>
    <xf numFmtId="0" fontId="8" fillId="0" borderId="9" xfId="0" applyFont="1" applyBorder="1" applyAlignment="1">
      <alignment horizontal="right"/>
    </xf>
    <xf numFmtId="0" fontId="8" fillId="0" borderId="9" xfId="0" applyFont="1" applyBorder="1"/>
    <xf numFmtId="3" fontId="8" fillId="0" borderId="9" xfId="0" applyNumberFormat="1" applyFont="1" applyBorder="1" applyAlignment="1">
      <alignment horizontal="right"/>
    </xf>
    <xf numFmtId="10" fontId="8" fillId="0" borderId="9" xfId="1" applyNumberFormat="1" applyFont="1" applyFill="1" applyBorder="1" applyAlignment="1">
      <alignment horizontal="right"/>
    </xf>
    <xf numFmtId="0" fontId="6" fillId="3" borderId="8" xfId="0" applyFont="1" applyFill="1" applyBorder="1" applyAlignment="1">
      <alignment horizontal="right"/>
    </xf>
    <xf numFmtId="0" fontId="6" fillId="3" borderId="8" xfId="0" applyFont="1" applyFill="1" applyBorder="1"/>
    <xf numFmtId="3" fontId="6" fillId="3" borderId="8" xfId="0" applyNumberFormat="1" applyFont="1" applyFill="1" applyBorder="1" applyAlignment="1">
      <alignment horizontal="right"/>
    </xf>
    <xf numFmtId="10" fontId="6" fillId="3" borderId="8" xfId="1" applyNumberFormat="1" applyFont="1" applyFill="1" applyBorder="1" applyAlignment="1">
      <alignment horizontal="right"/>
    </xf>
  </cellXfs>
  <cellStyles count="2">
    <cellStyle name="Normal" xfId="0" builtinId="0"/>
    <cellStyle name="Porcentaje" xfId="1" builtinId="5"/>
  </cellStyles>
  <dxfs count="0"/>
  <tableStyles count="1" defaultTableStyle="TableStyleMedium2" defaultPivotStyle="PivotStyleLight16">
    <tableStyle name="Invisible" pivot="0" table="0" count="0" xr9:uid="{7DBE8ED6-D4B0-4099-A535-F91F8409BAB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Departamento%20de%20Contabilidad\PRESUPUESTO\PRESUPUESTO%20A&#209;O%202024\2024\Info.Ejecuci&#243;n\02PPTO-2024.xlsx" TargetMode="External"/><Relationship Id="rId1" Type="http://schemas.openxmlformats.org/officeDocument/2006/relationships/externalLinkPath" Target="/Departamento%20de%20Contabilidad/PRESUPUESTO/PRESUPUESTO%20A&#209;O%202024/2024/Info.Ejecuci&#243;n/02PPTO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9F"/>
      <sheetName val="9G"/>
      <sheetName val="Hoja1"/>
      <sheetName val="TRAS"/>
      <sheetName val="ADIC"/>
      <sheetName val="VF"/>
      <sheetName val="BG"/>
      <sheetName val="B.INGRESOS"/>
      <sheetName val="R. Ingresos"/>
      <sheetName val="INFORME_4D"/>
      <sheetName val="INFORME_GRAL"/>
      <sheetName val="INFORME_CeGe"/>
      <sheetName val="Detallado"/>
      <sheetName val="INFORME_AREA_Validar"/>
    </sheetNames>
    <sheetDataSet>
      <sheetData sheetId="0">
        <row r="2">
          <cell r="F2">
            <v>0</v>
          </cell>
        </row>
        <row r="3">
          <cell r="F3">
            <v>1851791008372</v>
          </cell>
        </row>
        <row r="4">
          <cell r="F4">
            <v>-463346333530</v>
          </cell>
        </row>
        <row r="5">
          <cell r="C5" t="str">
            <v>PosPre</v>
          </cell>
          <cell r="F5" t="str">
            <v>Adiciones</v>
          </cell>
        </row>
        <row r="6">
          <cell r="C6">
            <v>1111</v>
          </cell>
          <cell r="F6">
            <v>0</v>
          </cell>
        </row>
        <row r="7">
          <cell r="C7">
            <v>1111</v>
          </cell>
          <cell r="F7">
            <v>0</v>
          </cell>
        </row>
        <row r="8">
          <cell r="C8">
            <v>1112</v>
          </cell>
          <cell r="F8">
            <v>0</v>
          </cell>
        </row>
        <row r="9">
          <cell r="C9">
            <v>1121</v>
          </cell>
          <cell r="F9">
            <v>0</v>
          </cell>
        </row>
        <row r="10">
          <cell r="C10">
            <v>1131</v>
          </cell>
          <cell r="F10">
            <v>0</v>
          </cell>
        </row>
        <row r="11">
          <cell r="C11">
            <v>1132</v>
          </cell>
          <cell r="F11">
            <v>0</v>
          </cell>
        </row>
        <row r="12">
          <cell r="C12">
            <v>1133</v>
          </cell>
          <cell r="F12">
            <v>0</v>
          </cell>
        </row>
        <row r="13">
          <cell r="C13">
            <v>1221</v>
          </cell>
          <cell r="F13">
            <v>0</v>
          </cell>
        </row>
        <row r="14">
          <cell r="C14">
            <v>2111101</v>
          </cell>
          <cell r="F14">
            <v>0</v>
          </cell>
        </row>
        <row r="15">
          <cell r="C15">
            <v>2111102</v>
          </cell>
          <cell r="F15">
            <v>0</v>
          </cell>
        </row>
        <row r="16">
          <cell r="C16">
            <v>2111103</v>
          </cell>
          <cell r="F16">
            <v>0</v>
          </cell>
        </row>
        <row r="17">
          <cell r="C17">
            <v>2111104</v>
          </cell>
          <cell r="F17">
            <v>0</v>
          </cell>
        </row>
        <row r="18">
          <cell r="C18">
            <v>2111105</v>
          </cell>
          <cell r="F18">
            <v>0</v>
          </cell>
        </row>
        <row r="19">
          <cell r="C19">
            <v>2111106</v>
          </cell>
          <cell r="F19">
            <v>0</v>
          </cell>
        </row>
        <row r="20">
          <cell r="C20">
            <v>2111107</v>
          </cell>
          <cell r="F20">
            <v>0</v>
          </cell>
        </row>
        <row r="21">
          <cell r="C21">
            <v>2111108</v>
          </cell>
          <cell r="F21">
            <v>0</v>
          </cell>
        </row>
        <row r="22">
          <cell r="C22">
            <v>2111109</v>
          </cell>
          <cell r="F22">
            <v>0</v>
          </cell>
        </row>
        <row r="23">
          <cell r="C23">
            <v>2111110</v>
          </cell>
          <cell r="F23">
            <v>0</v>
          </cell>
        </row>
        <row r="24">
          <cell r="C24">
            <v>2111111</v>
          </cell>
          <cell r="F24">
            <v>0</v>
          </cell>
        </row>
        <row r="25">
          <cell r="C25">
            <v>2111112</v>
          </cell>
          <cell r="F25">
            <v>0</v>
          </cell>
        </row>
        <row r="26">
          <cell r="C26">
            <v>2111113</v>
          </cell>
          <cell r="F26">
            <v>0</v>
          </cell>
        </row>
        <row r="27">
          <cell r="C27">
            <v>2111114</v>
          </cell>
          <cell r="F27">
            <v>0</v>
          </cell>
        </row>
        <row r="28">
          <cell r="C28">
            <v>2111201</v>
          </cell>
          <cell r="F28">
            <v>0</v>
          </cell>
        </row>
        <row r="29">
          <cell r="C29">
            <v>2111202</v>
          </cell>
          <cell r="F29">
            <v>0</v>
          </cell>
        </row>
        <row r="30">
          <cell r="C30">
            <v>2111203</v>
          </cell>
          <cell r="F30">
            <v>0</v>
          </cell>
        </row>
        <row r="31">
          <cell r="C31">
            <v>2112101</v>
          </cell>
          <cell r="F31">
            <v>0</v>
          </cell>
        </row>
        <row r="32">
          <cell r="C32">
            <v>2112101</v>
          </cell>
          <cell r="F32">
            <v>0</v>
          </cell>
        </row>
        <row r="33">
          <cell r="C33">
            <v>2112102</v>
          </cell>
          <cell r="F33">
            <v>0</v>
          </cell>
        </row>
        <row r="34">
          <cell r="C34">
            <v>2112104</v>
          </cell>
          <cell r="F34">
            <v>0</v>
          </cell>
        </row>
        <row r="35">
          <cell r="C35">
            <v>2112105</v>
          </cell>
          <cell r="F35">
            <v>0</v>
          </cell>
        </row>
        <row r="36">
          <cell r="C36">
            <v>2112201</v>
          </cell>
          <cell r="F36">
            <v>0</v>
          </cell>
        </row>
        <row r="37">
          <cell r="C37">
            <v>2112201</v>
          </cell>
          <cell r="F37">
            <v>0</v>
          </cell>
        </row>
        <row r="38">
          <cell r="C38">
            <v>2112202</v>
          </cell>
          <cell r="F38">
            <v>0</v>
          </cell>
        </row>
        <row r="39">
          <cell r="C39">
            <v>2112202</v>
          </cell>
          <cell r="F39">
            <v>0</v>
          </cell>
        </row>
        <row r="40">
          <cell r="C40">
            <v>2112202</v>
          </cell>
          <cell r="F40">
            <v>0</v>
          </cell>
        </row>
        <row r="41">
          <cell r="C41">
            <v>2112202</v>
          </cell>
          <cell r="F41">
            <v>0</v>
          </cell>
        </row>
        <row r="42">
          <cell r="C42">
            <v>2112202</v>
          </cell>
          <cell r="F42">
            <v>0</v>
          </cell>
        </row>
        <row r="43">
          <cell r="C43">
            <v>2112202</v>
          </cell>
          <cell r="F43">
            <v>0</v>
          </cell>
        </row>
        <row r="44">
          <cell r="C44">
            <v>2112202</v>
          </cell>
          <cell r="F44">
            <v>0</v>
          </cell>
        </row>
        <row r="45">
          <cell r="C45">
            <v>2112202</v>
          </cell>
          <cell r="F45">
            <v>0</v>
          </cell>
        </row>
        <row r="46">
          <cell r="C46">
            <v>2112202</v>
          </cell>
          <cell r="F46">
            <v>0</v>
          </cell>
        </row>
        <row r="47">
          <cell r="C47">
            <v>2112202</v>
          </cell>
          <cell r="F47">
            <v>0</v>
          </cell>
        </row>
        <row r="48">
          <cell r="C48">
            <v>2112202</v>
          </cell>
          <cell r="F48">
            <v>0</v>
          </cell>
        </row>
        <row r="49">
          <cell r="C49">
            <v>2112203</v>
          </cell>
          <cell r="F49">
            <v>0</v>
          </cell>
        </row>
        <row r="50">
          <cell r="C50">
            <v>2112204</v>
          </cell>
          <cell r="F50">
            <v>0</v>
          </cell>
        </row>
        <row r="51">
          <cell r="C51">
            <v>2112205</v>
          </cell>
          <cell r="F51">
            <v>0</v>
          </cell>
        </row>
        <row r="52">
          <cell r="C52">
            <v>2112301</v>
          </cell>
          <cell r="F52">
            <v>0</v>
          </cell>
        </row>
        <row r="53">
          <cell r="C53">
            <v>2112302</v>
          </cell>
          <cell r="F53">
            <v>0</v>
          </cell>
        </row>
        <row r="54">
          <cell r="C54">
            <v>2112302</v>
          </cell>
          <cell r="F54">
            <v>0</v>
          </cell>
        </row>
        <row r="55">
          <cell r="C55">
            <v>2112303</v>
          </cell>
          <cell r="F55">
            <v>0</v>
          </cell>
        </row>
        <row r="56">
          <cell r="C56">
            <v>2112304</v>
          </cell>
          <cell r="F56">
            <v>0</v>
          </cell>
        </row>
        <row r="57">
          <cell r="C57">
            <v>2112305</v>
          </cell>
          <cell r="F57">
            <v>0</v>
          </cell>
        </row>
        <row r="58">
          <cell r="C58">
            <v>2112401</v>
          </cell>
          <cell r="F58">
            <v>0</v>
          </cell>
        </row>
        <row r="59">
          <cell r="C59">
            <v>2112402</v>
          </cell>
          <cell r="F59">
            <v>0</v>
          </cell>
        </row>
        <row r="60">
          <cell r="C60">
            <v>2112403</v>
          </cell>
          <cell r="F60">
            <v>0</v>
          </cell>
        </row>
        <row r="61">
          <cell r="C61">
            <v>2112404</v>
          </cell>
          <cell r="F61">
            <v>0</v>
          </cell>
        </row>
        <row r="62">
          <cell r="C62">
            <v>2112405</v>
          </cell>
          <cell r="F62">
            <v>0</v>
          </cell>
        </row>
        <row r="63">
          <cell r="C63">
            <v>2112406</v>
          </cell>
          <cell r="F63">
            <v>0</v>
          </cell>
        </row>
        <row r="64">
          <cell r="C64">
            <v>2112406</v>
          </cell>
          <cell r="F64">
            <v>0</v>
          </cell>
        </row>
        <row r="65">
          <cell r="C65">
            <v>2112407</v>
          </cell>
          <cell r="F65">
            <v>0</v>
          </cell>
        </row>
        <row r="66">
          <cell r="C66">
            <v>2112407</v>
          </cell>
          <cell r="F66">
            <v>0</v>
          </cell>
        </row>
        <row r="67">
          <cell r="C67">
            <v>2112408</v>
          </cell>
          <cell r="F67">
            <v>0</v>
          </cell>
        </row>
        <row r="68">
          <cell r="C68">
            <v>2112410</v>
          </cell>
          <cell r="F68">
            <v>0</v>
          </cell>
        </row>
        <row r="69">
          <cell r="C69">
            <v>2112411</v>
          </cell>
          <cell r="F69">
            <v>0</v>
          </cell>
        </row>
        <row r="70">
          <cell r="C70">
            <v>2112411</v>
          </cell>
          <cell r="F70">
            <v>0</v>
          </cell>
        </row>
        <row r="71">
          <cell r="C71">
            <v>2112412</v>
          </cell>
          <cell r="F71">
            <v>0</v>
          </cell>
        </row>
        <row r="72">
          <cell r="C72">
            <v>2112413</v>
          </cell>
          <cell r="F72">
            <v>0</v>
          </cell>
        </row>
        <row r="73">
          <cell r="C73">
            <v>2112414</v>
          </cell>
          <cell r="F73">
            <v>0</v>
          </cell>
        </row>
        <row r="74">
          <cell r="C74">
            <v>2112414</v>
          </cell>
          <cell r="F74">
            <v>0</v>
          </cell>
        </row>
        <row r="75">
          <cell r="C75">
            <v>2112415</v>
          </cell>
          <cell r="F75">
            <v>0</v>
          </cell>
        </row>
        <row r="76">
          <cell r="C76">
            <v>2112415</v>
          </cell>
          <cell r="F76">
            <v>0</v>
          </cell>
        </row>
        <row r="77">
          <cell r="C77">
            <v>2112416</v>
          </cell>
          <cell r="F77">
            <v>0</v>
          </cell>
        </row>
        <row r="78">
          <cell r="C78">
            <v>2112416</v>
          </cell>
          <cell r="F78">
            <v>0</v>
          </cell>
        </row>
        <row r="79">
          <cell r="C79">
            <v>2112416</v>
          </cell>
          <cell r="F79">
            <v>0</v>
          </cell>
        </row>
        <row r="80">
          <cell r="C80">
            <v>2112416</v>
          </cell>
          <cell r="F80">
            <v>0</v>
          </cell>
        </row>
        <row r="81">
          <cell r="C81">
            <v>2112417</v>
          </cell>
          <cell r="F81">
            <v>0</v>
          </cell>
        </row>
        <row r="82">
          <cell r="C82">
            <v>2112417</v>
          </cell>
          <cell r="F82">
            <v>0</v>
          </cell>
        </row>
        <row r="83">
          <cell r="C83">
            <v>2112417</v>
          </cell>
          <cell r="F83">
            <v>0</v>
          </cell>
        </row>
        <row r="84">
          <cell r="C84">
            <v>2112418</v>
          </cell>
          <cell r="F84">
            <v>0</v>
          </cell>
        </row>
        <row r="85">
          <cell r="C85">
            <v>2112501</v>
          </cell>
          <cell r="F85">
            <v>0</v>
          </cell>
        </row>
        <row r="86">
          <cell r="C86">
            <v>2112502</v>
          </cell>
          <cell r="F86">
            <v>0</v>
          </cell>
        </row>
        <row r="87">
          <cell r="C87">
            <v>2112601</v>
          </cell>
          <cell r="F87">
            <v>0</v>
          </cell>
        </row>
        <row r="88">
          <cell r="C88">
            <v>2112602</v>
          </cell>
          <cell r="F88">
            <v>0</v>
          </cell>
        </row>
        <row r="89">
          <cell r="C89">
            <v>2112603</v>
          </cell>
          <cell r="F89">
            <v>0</v>
          </cell>
        </row>
        <row r="90">
          <cell r="C90">
            <v>2112701</v>
          </cell>
          <cell r="F90">
            <v>0</v>
          </cell>
        </row>
        <row r="91">
          <cell r="C91">
            <v>2112701</v>
          </cell>
          <cell r="F91">
            <v>0</v>
          </cell>
        </row>
        <row r="92">
          <cell r="C92">
            <v>2112702</v>
          </cell>
          <cell r="F92">
            <v>0</v>
          </cell>
        </row>
        <row r="93">
          <cell r="C93">
            <v>2112703</v>
          </cell>
          <cell r="F93">
            <v>0</v>
          </cell>
        </row>
        <row r="94">
          <cell r="C94">
            <v>2112703</v>
          </cell>
          <cell r="F94">
            <v>0</v>
          </cell>
        </row>
        <row r="95">
          <cell r="C95">
            <v>2112704</v>
          </cell>
          <cell r="F95">
            <v>0</v>
          </cell>
        </row>
        <row r="96">
          <cell r="C96">
            <v>2112704</v>
          </cell>
          <cell r="F96">
            <v>0</v>
          </cell>
        </row>
        <row r="97">
          <cell r="C97">
            <v>2112705</v>
          </cell>
          <cell r="F97">
            <v>0</v>
          </cell>
        </row>
        <row r="98">
          <cell r="C98">
            <v>2112706</v>
          </cell>
          <cell r="F98">
            <v>0</v>
          </cell>
        </row>
        <row r="99">
          <cell r="C99">
            <v>2112706</v>
          </cell>
          <cell r="F99">
            <v>0</v>
          </cell>
        </row>
        <row r="100">
          <cell r="C100">
            <v>2112706</v>
          </cell>
          <cell r="F100">
            <v>0</v>
          </cell>
        </row>
        <row r="101">
          <cell r="C101">
            <v>2112801</v>
          </cell>
          <cell r="F101">
            <v>0</v>
          </cell>
        </row>
        <row r="102">
          <cell r="C102">
            <v>2112802</v>
          </cell>
          <cell r="F102">
            <v>0</v>
          </cell>
        </row>
        <row r="103">
          <cell r="C103">
            <v>2112803</v>
          </cell>
          <cell r="F103">
            <v>0</v>
          </cell>
        </row>
        <row r="104">
          <cell r="C104">
            <v>2112804</v>
          </cell>
          <cell r="F104">
            <v>0</v>
          </cell>
        </row>
        <row r="105">
          <cell r="C105">
            <v>2112804</v>
          </cell>
          <cell r="F105">
            <v>0</v>
          </cell>
        </row>
        <row r="106">
          <cell r="C106">
            <v>2112804</v>
          </cell>
          <cell r="F106">
            <v>0</v>
          </cell>
        </row>
        <row r="107">
          <cell r="C107">
            <v>2112804</v>
          </cell>
          <cell r="F107">
            <v>0</v>
          </cell>
        </row>
        <row r="108">
          <cell r="C108">
            <v>2112804</v>
          </cell>
          <cell r="F108">
            <v>0</v>
          </cell>
        </row>
        <row r="109">
          <cell r="C109">
            <v>2112804</v>
          </cell>
          <cell r="F109">
            <v>0</v>
          </cell>
        </row>
        <row r="110">
          <cell r="C110">
            <v>2112804</v>
          </cell>
          <cell r="F110">
            <v>0</v>
          </cell>
        </row>
        <row r="111">
          <cell r="C111">
            <v>2112804</v>
          </cell>
          <cell r="F111">
            <v>0</v>
          </cell>
        </row>
        <row r="112">
          <cell r="C112">
            <v>2112804</v>
          </cell>
          <cell r="F112">
            <v>0</v>
          </cell>
        </row>
        <row r="113">
          <cell r="C113">
            <v>2112804</v>
          </cell>
          <cell r="F113">
            <v>0</v>
          </cell>
        </row>
        <row r="114">
          <cell r="C114">
            <v>2112804</v>
          </cell>
          <cell r="F114">
            <v>0</v>
          </cell>
        </row>
        <row r="115">
          <cell r="C115">
            <v>2112804</v>
          </cell>
          <cell r="F115">
            <v>0</v>
          </cell>
        </row>
        <row r="116">
          <cell r="C116">
            <v>2112804</v>
          </cell>
          <cell r="F116">
            <v>0</v>
          </cell>
        </row>
        <row r="117">
          <cell r="C117">
            <v>2113101</v>
          </cell>
          <cell r="F117">
            <v>0</v>
          </cell>
        </row>
        <row r="118">
          <cell r="C118">
            <v>2113102</v>
          </cell>
          <cell r="F118">
            <v>0</v>
          </cell>
        </row>
        <row r="119">
          <cell r="C119">
            <v>2113103</v>
          </cell>
          <cell r="F119">
            <v>0</v>
          </cell>
        </row>
        <row r="120">
          <cell r="C120">
            <v>2113104</v>
          </cell>
          <cell r="F120">
            <v>0</v>
          </cell>
        </row>
        <row r="121">
          <cell r="C121">
            <v>2113105</v>
          </cell>
          <cell r="F121">
            <v>0</v>
          </cell>
        </row>
        <row r="122">
          <cell r="C122">
            <v>2113105</v>
          </cell>
          <cell r="F122">
            <v>0</v>
          </cell>
        </row>
        <row r="123">
          <cell r="C123">
            <v>2113106</v>
          </cell>
          <cell r="F123">
            <v>0</v>
          </cell>
        </row>
        <row r="124">
          <cell r="C124">
            <v>2113107</v>
          </cell>
          <cell r="F124">
            <v>0</v>
          </cell>
        </row>
        <row r="125">
          <cell r="C125">
            <v>2113108</v>
          </cell>
          <cell r="F125">
            <v>0</v>
          </cell>
        </row>
        <row r="126">
          <cell r="C126">
            <v>2113201</v>
          </cell>
          <cell r="F126">
            <v>0</v>
          </cell>
        </row>
        <row r="127">
          <cell r="C127">
            <v>2113203</v>
          </cell>
          <cell r="F127">
            <v>0</v>
          </cell>
        </row>
        <row r="128">
          <cell r="C128">
            <v>2113204</v>
          </cell>
          <cell r="F128">
            <v>0</v>
          </cell>
        </row>
        <row r="129">
          <cell r="C129">
            <v>2113204</v>
          </cell>
          <cell r="F129">
            <v>0</v>
          </cell>
        </row>
        <row r="130">
          <cell r="C130">
            <v>2113205</v>
          </cell>
          <cell r="F130">
            <v>0</v>
          </cell>
        </row>
        <row r="131">
          <cell r="C131">
            <v>2113206</v>
          </cell>
          <cell r="F131">
            <v>0</v>
          </cell>
        </row>
        <row r="132">
          <cell r="C132">
            <v>2113207</v>
          </cell>
          <cell r="F132">
            <v>0</v>
          </cell>
        </row>
        <row r="133">
          <cell r="C133">
            <v>2113207</v>
          </cell>
          <cell r="F133">
            <v>0</v>
          </cell>
        </row>
        <row r="134">
          <cell r="C134">
            <v>2113208</v>
          </cell>
          <cell r="F134">
            <v>0</v>
          </cell>
        </row>
        <row r="135">
          <cell r="C135">
            <v>2113209</v>
          </cell>
          <cell r="F135">
            <v>0</v>
          </cell>
        </row>
        <row r="136">
          <cell r="C136">
            <v>2113210</v>
          </cell>
          <cell r="F136">
            <v>0</v>
          </cell>
        </row>
        <row r="137">
          <cell r="C137">
            <v>2121201</v>
          </cell>
          <cell r="F137">
            <v>0</v>
          </cell>
        </row>
        <row r="138">
          <cell r="C138">
            <v>2121301</v>
          </cell>
          <cell r="F138">
            <v>0</v>
          </cell>
        </row>
        <row r="139">
          <cell r="C139">
            <v>2121302</v>
          </cell>
          <cell r="F139">
            <v>0</v>
          </cell>
        </row>
        <row r="140">
          <cell r="C140">
            <v>2121302</v>
          </cell>
          <cell r="F140">
            <v>0</v>
          </cell>
        </row>
        <row r="141">
          <cell r="C141">
            <v>2121303</v>
          </cell>
          <cell r="F141">
            <v>0</v>
          </cell>
        </row>
        <row r="142">
          <cell r="C142">
            <v>2121305</v>
          </cell>
          <cell r="F142">
            <v>0</v>
          </cell>
        </row>
        <row r="143">
          <cell r="C143">
            <v>2121305</v>
          </cell>
          <cell r="F143">
            <v>0</v>
          </cell>
        </row>
        <row r="144">
          <cell r="C144">
            <v>2121305</v>
          </cell>
          <cell r="F144">
            <v>0</v>
          </cell>
        </row>
        <row r="145">
          <cell r="C145">
            <v>2121307</v>
          </cell>
          <cell r="F145">
            <v>0</v>
          </cell>
        </row>
        <row r="146">
          <cell r="C146">
            <v>2121307</v>
          </cell>
          <cell r="F146">
            <v>0</v>
          </cell>
        </row>
        <row r="147">
          <cell r="C147">
            <v>2121307</v>
          </cell>
          <cell r="F147">
            <v>0</v>
          </cell>
        </row>
        <row r="148">
          <cell r="C148">
            <v>2121307</v>
          </cell>
          <cell r="F148">
            <v>0</v>
          </cell>
        </row>
        <row r="149">
          <cell r="C149">
            <v>2121308</v>
          </cell>
          <cell r="F149">
            <v>0</v>
          </cell>
        </row>
        <row r="150">
          <cell r="C150">
            <v>2121309</v>
          </cell>
          <cell r="F150">
            <v>0</v>
          </cell>
        </row>
        <row r="151">
          <cell r="C151">
            <v>2121312</v>
          </cell>
          <cell r="F151">
            <v>0</v>
          </cell>
        </row>
        <row r="152">
          <cell r="C152">
            <v>2121313</v>
          </cell>
          <cell r="F152">
            <v>0</v>
          </cell>
        </row>
        <row r="153">
          <cell r="C153">
            <v>2121313</v>
          </cell>
          <cell r="F153">
            <v>0</v>
          </cell>
        </row>
        <row r="154">
          <cell r="C154">
            <v>2121313</v>
          </cell>
          <cell r="F154">
            <v>0</v>
          </cell>
        </row>
        <row r="155">
          <cell r="C155">
            <v>2121401</v>
          </cell>
          <cell r="F155">
            <v>0</v>
          </cell>
        </row>
        <row r="156">
          <cell r="C156">
            <v>2121402</v>
          </cell>
          <cell r="F156">
            <v>0</v>
          </cell>
        </row>
        <row r="157">
          <cell r="C157">
            <v>2121403</v>
          </cell>
          <cell r="F157">
            <v>0</v>
          </cell>
        </row>
        <row r="158">
          <cell r="C158">
            <v>2121404</v>
          </cell>
          <cell r="F158">
            <v>0</v>
          </cell>
        </row>
        <row r="159">
          <cell r="C159">
            <v>2121405</v>
          </cell>
          <cell r="F159">
            <v>0</v>
          </cell>
        </row>
        <row r="160">
          <cell r="C160">
            <v>2121406</v>
          </cell>
          <cell r="F160">
            <v>0</v>
          </cell>
        </row>
        <row r="161">
          <cell r="C161">
            <v>2121407</v>
          </cell>
          <cell r="F161">
            <v>0</v>
          </cell>
        </row>
        <row r="162">
          <cell r="C162">
            <v>2121409</v>
          </cell>
          <cell r="F162">
            <v>0</v>
          </cell>
        </row>
        <row r="163">
          <cell r="C163">
            <v>2121410</v>
          </cell>
          <cell r="F163">
            <v>0</v>
          </cell>
        </row>
        <row r="164">
          <cell r="C164">
            <v>2121411</v>
          </cell>
          <cell r="F164">
            <v>0</v>
          </cell>
        </row>
        <row r="165">
          <cell r="C165">
            <v>2211101</v>
          </cell>
          <cell r="F165">
            <v>0</v>
          </cell>
        </row>
        <row r="166">
          <cell r="C166">
            <v>2211103</v>
          </cell>
          <cell r="F166">
            <v>0</v>
          </cell>
        </row>
        <row r="167">
          <cell r="C167">
            <v>2211103</v>
          </cell>
          <cell r="F167">
            <v>0</v>
          </cell>
        </row>
        <row r="168">
          <cell r="C168">
            <v>2211103</v>
          </cell>
          <cell r="F168">
            <v>0</v>
          </cell>
        </row>
        <row r="169">
          <cell r="C169">
            <v>2211103</v>
          </cell>
          <cell r="F169">
            <v>0</v>
          </cell>
        </row>
        <row r="170">
          <cell r="C170">
            <v>2211105</v>
          </cell>
          <cell r="F170">
            <v>0</v>
          </cell>
        </row>
        <row r="171">
          <cell r="C171">
            <v>2212101</v>
          </cell>
          <cell r="F171">
            <v>0</v>
          </cell>
        </row>
        <row r="172">
          <cell r="C172">
            <v>2212102</v>
          </cell>
          <cell r="F172">
            <v>0</v>
          </cell>
        </row>
        <row r="173">
          <cell r="C173">
            <v>2212103</v>
          </cell>
          <cell r="F173">
            <v>0</v>
          </cell>
        </row>
        <row r="174">
          <cell r="C174">
            <v>2212104</v>
          </cell>
          <cell r="F174">
            <v>0</v>
          </cell>
        </row>
        <row r="175">
          <cell r="C175">
            <v>2212105</v>
          </cell>
          <cell r="F175">
            <v>0</v>
          </cell>
        </row>
        <row r="176">
          <cell r="C176">
            <v>2212106</v>
          </cell>
          <cell r="F176">
            <v>0</v>
          </cell>
        </row>
        <row r="177">
          <cell r="C177">
            <v>2212107</v>
          </cell>
          <cell r="F177">
            <v>0</v>
          </cell>
        </row>
        <row r="178">
          <cell r="C178">
            <v>2212108</v>
          </cell>
          <cell r="F178">
            <v>0</v>
          </cell>
        </row>
        <row r="179">
          <cell r="C179">
            <v>2212108</v>
          </cell>
          <cell r="F179">
            <v>0</v>
          </cell>
        </row>
        <row r="180">
          <cell r="C180">
            <v>2212108</v>
          </cell>
          <cell r="F180">
            <v>0</v>
          </cell>
        </row>
        <row r="181">
          <cell r="C181">
            <v>2212109</v>
          </cell>
          <cell r="F181">
            <v>0</v>
          </cell>
        </row>
        <row r="182">
          <cell r="C182">
            <v>3111101</v>
          </cell>
          <cell r="F182">
            <v>0</v>
          </cell>
        </row>
        <row r="183">
          <cell r="C183">
            <v>3111101</v>
          </cell>
          <cell r="F183">
            <v>0</v>
          </cell>
        </row>
        <row r="184">
          <cell r="C184">
            <v>45106</v>
          </cell>
          <cell r="F184">
            <v>0</v>
          </cell>
        </row>
        <row r="185">
          <cell r="C185">
            <v>45106</v>
          </cell>
          <cell r="F185">
            <v>0</v>
          </cell>
        </row>
        <row r="186">
          <cell r="C186">
            <v>45106</v>
          </cell>
          <cell r="F186">
            <v>0</v>
          </cell>
        </row>
        <row r="187">
          <cell r="C187">
            <v>45106</v>
          </cell>
          <cell r="F187">
            <v>0</v>
          </cell>
        </row>
        <row r="188">
          <cell r="C188">
            <v>45106</v>
          </cell>
          <cell r="F188">
            <v>0</v>
          </cell>
        </row>
        <row r="189">
          <cell r="C189">
            <v>45106</v>
          </cell>
          <cell r="F189">
            <v>0</v>
          </cell>
        </row>
        <row r="190">
          <cell r="C190">
            <v>45106</v>
          </cell>
          <cell r="F190">
            <v>0</v>
          </cell>
        </row>
        <row r="191">
          <cell r="C191">
            <v>45106</v>
          </cell>
          <cell r="F191">
            <v>0</v>
          </cell>
        </row>
        <row r="192">
          <cell r="C192">
            <v>45106</v>
          </cell>
          <cell r="F192">
            <v>0</v>
          </cell>
        </row>
        <row r="193">
          <cell r="C193">
            <v>45106</v>
          </cell>
          <cell r="F193">
            <v>0</v>
          </cell>
        </row>
        <row r="194">
          <cell r="C194">
            <v>45106</v>
          </cell>
          <cell r="F194">
            <v>0</v>
          </cell>
        </row>
        <row r="195">
          <cell r="C195">
            <v>45106</v>
          </cell>
          <cell r="F195">
            <v>0</v>
          </cell>
        </row>
        <row r="196">
          <cell r="C196">
            <v>45106</v>
          </cell>
          <cell r="F196">
            <v>0</v>
          </cell>
        </row>
        <row r="197">
          <cell r="C197">
            <v>45106</v>
          </cell>
          <cell r="F197">
            <v>0</v>
          </cell>
        </row>
        <row r="198">
          <cell r="C198">
            <v>81411339</v>
          </cell>
          <cell r="F198">
            <v>0</v>
          </cell>
        </row>
        <row r="199">
          <cell r="C199">
            <v>81412209</v>
          </cell>
          <cell r="F199">
            <v>0</v>
          </cell>
        </row>
      </sheetData>
      <sheetData sheetId="1">
        <row r="2">
          <cell r="E2">
            <v>1851791008372</v>
          </cell>
          <cell r="G2">
            <v>0</v>
          </cell>
          <cell r="H2">
            <v>1851791008372</v>
          </cell>
          <cell r="I2">
            <v>0</v>
          </cell>
          <cell r="J2">
            <v>0</v>
          </cell>
          <cell r="K2">
            <v>305078798746</v>
          </cell>
          <cell r="L2">
            <v>-1384557517</v>
          </cell>
        </row>
        <row r="3">
          <cell r="E3">
            <v>-471738034243</v>
          </cell>
          <cell r="G3">
            <v>0</v>
          </cell>
          <cell r="H3">
            <v>-471738034243</v>
          </cell>
          <cell r="I3">
            <v>-1852010740</v>
          </cell>
          <cell r="J3">
            <v>-14545714455</v>
          </cell>
          <cell r="K3">
            <v>-44265012122</v>
          </cell>
          <cell r="L3">
            <v>-772939172</v>
          </cell>
        </row>
        <row r="4">
          <cell r="E4">
            <v>-1220639896609</v>
          </cell>
          <cell r="G4">
            <v>0</v>
          </cell>
          <cell r="H4">
            <v>-1220639896609</v>
          </cell>
          <cell r="I4">
            <v>0</v>
          </cell>
          <cell r="J4">
            <v>-40956871777</v>
          </cell>
          <cell r="K4">
            <v>-143414903398</v>
          </cell>
          <cell r="L4">
            <v>0</v>
          </cell>
        </row>
        <row r="7">
          <cell r="C7" t="str">
            <v>PosPre</v>
          </cell>
          <cell r="E7" t="str">
            <v>Ppto Aprobado</v>
          </cell>
          <cell r="G7" t="str">
            <v>Traslad.</v>
          </cell>
          <cell r="H7" t="str">
            <v>Ppto Definitivo</v>
          </cell>
          <cell r="I7" t="str">
            <v>Ppto Reservado</v>
          </cell>
          <cell r="J7" t="str">
            <v>Comp.</v>
          </cell>
          <cell r="K7" t="str">
            <v>Facturas</v>
          </cell>
          <cell r="L7" t="str">
            <v>Pagos</v>
          </cell>
        </row>
        <row r="8">
          <cell r="C8">
            <v>1111</v>
          </cell>
          <cell r="E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46466000</v>
          </cell>
          <cell r="L8">
            <v>0</v>
          </cell>
        </row>
        <row r="9">
          <cell r="C9">
            <v>1111</v>
          </cell>
          <cell r="E9">
            <v>1143728061194</v>
          </cell>
          <cell r="G9">
            <v>0</v>
          </cell>
          <cell r="H9">
            <v>1143728061194</v>
          </cell>
          <cell r="I9">
            <v>0</v>
          </cell>
          <cell r="J9">
            <v>0</v>
          </cell>
          <cell r="K9">
            <v>173062225421</v>
          </cell>
          <cell r="L9">
            <v>0</v>
          </cell>
        </row>
        <row r="10">
          <cell r="C10">
            <v>1112</v>
          </cell>
          <cell r="E10">
            <v>1560000000</v>
          </cell>
          <cell r="G10">
            <v>0</v>
          </cell>
          <cell r="H10">
            <v>1560000000</v>
          </cell>
          <cell r="I10">
            <v>0</v>
          </cell>
          <cell r="J10">
            <v>0</v>
          </cell>
          <cell r="K10">
            <v>235866933</v>
          </cell>
          <cell r="L10">
            <v>0</v>
          </cell>
        </row>
        <row r="11">
          <cell r="C11">
            <v>1121</v>
          </cell>
          <cell r="E11">
            <v>62288000000</v>
          </cell>
          <cell r="G11">
            <v>0</v>
          </cell>
          <cell r="H11">
            <v>62288000000</v>
          </cell>
          <cell r="I11">
            <v>0</v>
          </cell>
          <cell r="J11">
            <v>0</v>
          </cell>
          <cell r="K11">
            <v>8426670768</v>
          </cell>
          <cell r="L11">
            <v>0</v>
          </cell>
        </row>
        <row r="12">
          <cell r="C12">
            <v>1131</v>
          </cell>
          <cell r="E12">
            <v>634982947178</v>
          </cell>
          <cell r="G12">
            <v>0</v>
          </cell>
          <cell r="H12">
            <v>634982947178</v>
          </cell>
          <cell r="I12">
            <v>0</v>
          </cell>
          <cell r="J12">
            <v>0</v>
          </cell>
          <cell r="K12">
            <v>123161758961</v>
          </cell>
          <cell r="L12">
            <v>-1384557517</v>
          </cell>
        </row>
        <row r="13">
          <cell r="C13">
            <v>1132</v>
          </cell>
          <cell r="E13">
            <v>8812000000</v>
          </cell>
          <cell r="G13">
            <v>0</v>
          </cell>
          <cell r="H13">
            <v>8812000000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C14">
            <v>1133</v>
          </cell>
          <cell r="E14">
            <v>420000000</v>
          </cell>
          <cell r="G14">
            <v>0</v>
          </cell>
          <cell r="H14">
            <v>420000000</v>
          </cell>
          <cell r="I14">
            <v>0</v>
          </cell>
          <cell r="J14">
            <v>0</v>
          </cell>
          <cell r="K14">
            <v>70723820</v>
          </cell>
          <cell r="L14">
            <v>0</v>
          </cell>
        </row>
        <row r="15">
          <cell r="C15">
            <v>1221</v>
          </cell>
          <cell r="E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75086843</v>
          </cell>
          <cell r="L15">
            <v>0</v>
          </cell>
        </row>
        <row r="16">
          <cell r="C16">
            <v>2111101</v>
          </cell>
          <cell r="E16">
            <v>-33415974359</v>
          </cell>
          <cell r="G16">
            <v>0</v>
          </cell>
          <cell r="H16">
            <v>-33415974359</v>
          </cell>
          <cell r="I16">
            <v>0</v>
          </cell>
          <cell r="J16">
            <v>-92</v>
          </cell>
          <cell r="K16">
            <v>-3375453849</v>
          </cell>
          <cell r="L16">
            <v>0</v>
          </cell>
        </row>
        <row r="17">
          <cell r="C17">
            <v>2111102</v>
          </cell>
          <cell r="E17">
            <v>-22573914</v>
          </cell>
          <cell r="G17">
            <v>0</v>
          </cell>
          <cell r="H17">
            <v>-22573914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C18">
            <v>2111103</v>
          </cell>
          <cell r="E18">
            <v>-3732240</v>
          </cell>
          <cell r="G18">
            <v>0</v>
          </cell>
          <cell r="H18">
            <v>-3732240</v>
          </cell>
          <cell r="I18">
            <v>0</v>
          </cell>
          <cell r="J18">
            <v>-248400</v>
          </cell>
          <cell r="K18">
            <v>-388800</v>
          </cell>
          <cell r="L18">
            <v>0</v>
          </cell>
        </row>
        <row r="19">
          <cell r="C19">
            <v>2111104</v>
          </cell>
          <cell r="E19">
            <v>-33189029</v>
          </cell>
          <cell r="G19">
            <v>0</v>
          </cell>
          <cell r="H19">
            <v>-33189029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C20">
            <v>2111105</v>
          </cell>
          <cell r="E20">
            <v>-1377910612</v>
          </cell>
          <cell r="G20">
            <v>0</v>
          </cell>
          <cell r="H20">
            <v>-1377910612</v>
          </cell>
          <cell r="I20">
            <v>0</v>
          </cell>
          <cell r="J20">
            <v>-240215</v>
          </cell>
          <cell r="K20">
            <v>-103462550</v>
          </cell>
          <cell r="L20">
            <v>0</v>
          </cell>
        </row>
        <row r="21">
          <cell r="C21">
            <v>2111106</v>
          </cell>
          <cell r="E21">
            <v>-3013422000</v>
          </cell>
          <cell r="G21">
            <v>0</v>
          </cell>
          <cell r="H21">
            <v>-3013422000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2111107</v>
          </cell>
          <cell r="E22">
            <v>-1355395842</v>
          </cell>
          <cell r="G22">
            <v>0</v>
          </cell>
          <cell r="H22">
            <v>-1355395842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C23">
            <v>2111108</v>
          </cell>
          <cell r="E23">
            <v>-23671545</v>
          </cell>
          <cell r="G23">
            <v>0</v>
          </cell>
          <cell r="H23">
            <v>-23671545</v>
          </cell>
          <cell r="I23">
            <v>0</v>
          </cell>
          <cell r="J23">
            <v>0</v>
          </cell>
          <cell r="K23">
            <v>-1092344</v>
          </cell>
          <cell r="L23">
            <v>0</v>
          </cell>
        </row>
        <row r="24">
          <cell r="C24">
            <v>2111109</v>
          </cell>
          <cell r="E24">
            <v>-154895101</v>
          </cell>
          <cell r="G24">
            <v>0</v>
          </cell>
          <cell r="H24">
            <v>-154895101</v>
          </cell>
          <cell r="I24">
            <v>0</v>
          </cell>
          <cell r="J24">
            <v>0</v>
          </cell>
          <cell r="K24">
            <v>-12515036</v>
          </cell>
          <cell r="L24">
            <v>0</v>
          </cell>
        </row>
        <row r="25">
          <cell r="C25">
            <v>2111110</v>
          </cell>
          <cell r="E25">
            <v>-257987592</v>
          </cell>
          <cell r="G25">
            <v>0</v>
          </cell>
          <cell r="H25">
            <v>-257987592</v>
          </cell>
          <cell r="I25">
            <v>0</v>
          </cell>
          <cell r="J25">
            <v>0</v>
          </cell>
          <cell r="K25">
            <v>-38563168</v>
          </cell>
          <cell r="L25">
            <v>0</v>
          </cell>
        </row>
        <row r="26">
          <cell r="C26">
            <v>2111111</v>
          </cell>
          <cell r="E26">
            <v>-692801987</v>
          </cell>
          <cell r="G26">
            <v>0</v>
          </cell>
          <cell r="H26">
            <v>-692801987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C27">
            <v>2111112</v>
          </cell>
          <cell r="E27">
            <v>-142800000</v>
          </cell>
          <cell r="G27">
            <v>0</v>
          </cell>
          <cell r="H27">
            <v>-142800000</v>
          </cell>
          <cell r="I27">
            <v>0</v>
          </cell>
          <cell r="J27">
            <v>-142800000</v>
          </cell>
          <cell r="K27">
            <v>0</v>
          </cell>
          <cell r="L27">
            <v>0</v>
          </cell>
        </row>
        <row r="28">
          <cell r="C28">
            <v>2111113</v>
          </cell>
          <cell r="E28">
            <v>-215537280</v>
          </cell>
          <cell r="G28">
            <v>0</v>
          </cell>
          <cell r="H28">
            <v>-215537280</v>
          </cell>
          <cell r="I28">
            <v>0</v>
          </cell>
          <cell r="J28">
            <v>0</v>
          </cell>
          <cell r="K28">
            <v>-24958751</v>
          </cell>
          <cell r="L28">
            <v>0</v>
          </cell>
        </row>
        <row r="29">
          <cell r="C29">
            <v>2111114</v>
          </cell>
          <cell r="E29">
            <v>-13039015</v>
          </cell>
          <cell r="G29">
            <v>0</v>
          </cell>
          <cell r="H29">
            <v>-13039015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C30">
            <v>2111201</v>
          </cell>
          <cell r="E30">
            <v>-1139568565</v>
          </cell>
          <cell r="G30">
            <v>0</v>
          </cell>
          <cell r="H30">
            <v>-1139568565</v>
          </cell>
          <cell r="I30">
            <v>0</v>
          </cell>
          <cell r="J30">
            <v>-166300</v>
          </cell>
          <cell r="K30">
            <v>-107935963</v>
          </cell>
          <cell r="L30">
            <v>0</v>
          </cell>
        </row>
        <row r="31">
          <cell r="C31">
            <v>2111202</v>
          </cell>
          <cell r="E31">
            <v>-3910509615</v>
          </cell>
          <cell r="G31">
            <v>0</v>
          </cell>
          <cell r="H31">
            <v>-3910509615</v>
          </cell>
          <cell r="I31">
            <v>0</v>
          </cell>
          <cell r="J31">
            <v>-20900</v>
          </cell>
          <cell r="K31">
            <v>-415714467</v>
          </cell>
          <cell r="L31">
            <v>0</v>
          </cell>
        </row>
        <row r="32">
          <cell r="C32">
            <v>2111203</v>
          </cell>
          <cell r="E32">
            <v>-160378909</v>
          </cell>
          <cell r="G32">
            <v>0</v>
          </cell>
          <cell r="H32">
            <v>-160378909</v>
          </cell>
          <cell r="I32">
            <v>0</v>
          </cell>
          <cell r="J32">
            <v>-1000</v>
          </cell>
          <cell r="K32">
            <v>-17073300</v>
          </cell>
          <cell r="L32">
            <v>0</v>
          </cell>
        </row>
        <row r="33">
          <cell r="C33">
            <v>2112101</v>
          </cell>
          <cell r="E33">
            <v>-1369118</v>
          </cell>
          <cell r="G33">
            <v>0</v>
          </cell>
          <cell r="H33">
            <v>-1369118</v>
          </cell>
          <cell r="I33">
            <v>0</v>
          </cell>
          <cell r="J33">
            <v>-1369118</v>
          </cell>
          <cell r="K33">
            <v>0</v>
          </cell>
          <cell r="L33">
            <v>0</v>
          </cell>
        </row>
        <row r="34">
          <cell r="C34">
            <v>2112101</v>
          </cell>
          <cell r="E34">
            <v>-74500000</v>
          </cell>
          <cell r="G34">
            <v>0</v>
          </cell>
          <cell r="H34">
            <v>-74500000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C35">
            <v>2112102</v>
          </cell>
          <cell r="E35">
            <v>-1500000</v>
          </cell>
          <cell r="G35">
            <v>0</v>
          </cell>
          <cell r="H35">
            <v>-1500000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C36">
            <v>2112104</v>
          </cell>
          <cell r="E36">
            <v>-1100000000</v>
          </cell>
          <cell r="G36">
            <v>0</v>
          </cell>
          <cell r="H36">
            <v>-1100000000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C37">
            <v>2112105</v>
          </cell>
          <cell r="E37">
            <v>-1276510428</v>
          </cell>
          <cell r="G37">
            <v>0</v>
          </cell>
          <cell r="H37">
            <v>-1276510428</v>
          </cell>
          <cell r="I37">
            <v>-99642684</v>
          </cell>
          <cell r="J37">
            <v>-1320462</v>
          </cell>
          <cell r="K37">
            <v>0</v>
          </cell>
          <cell r="L37">
            <v>0</v>
          </cell>
        </row>
        <row r="38">
          <cell r="C38">
            <v>2112201</v>
          </cell>
          <cell r="E38">
            <v>-1320462</v>
          </cell>
          <cell r="G38">
            <v>0</v>
          </cell>
          <cell r="H38">
            <v>-1320462</v>
          </cell>
          <cell r="I38">
            <v>0</v>
          </cell>
          <cell r="J38">
            <v>-1296462</v>
          </cell>
          <cell r="K38">
            <v>-24000</v>
          </cell>
          <cell r="L38">
            <v>0</v>
          </cell>
        </row>
        <row r="39">
          <cell r="C39">
            <v>2112201</v>
          </cell>
          <cell r="E39">
            <v>-511108732</v>
          </cell>
          <cell r="G39">
            <v>0</v>
          </cell>
          <cell r="H39">
            <v>-511108732</v>
          </cell>
          <cell r="I39">
            <v>-57846284</v>
          </cell>
          <cell r="J39">
            <v>-54326441</v>
          </cell>
          <cell r="K39">
            <v>-6033378</v>
          </cell>
          <cell r="L39">
            <v>0</v>
          </cell>
        </row>
        <row r="40">
          <cell r="C40">
            <v>2112202</v>
          </cell>
          <cell r="E40">
            <v>-118369313</v>
          </cell>
          <cell r="G40">
            <v>0</v>
          </cell>
          <cell r="H40">
            <v>-118369313</v>
          </cell>
          <cell r="I40">
            <v>0</v>
          </cell>
          <cell r="J40">
            <v>-3808007</v>
          </cell>
          <cell r="K40">
            <v>-2701306</v>
          </cell>
          <cell r="L40">
            <v>0</v>
          </cell>
        </row>
        <row r="41">
          <cell r="C41">
            <v>2112202</v>
          </cell>
          <cell r="E41">
            <v>-5793812740</v>
          </cell>
          <cell r="G41">
            <v>0</v>
          </cell>
          <cell r="H41">
            <v>-5793812740</v>
          </cell>
          <cell r="I41">
            <v>-399220816</v>
          </cell>
          <cell r="J41">
            <v>-25283076</v>
          </cell>
          <cell r="K41">
            <v>-312555385</v>
          </cell>
          <cell r="L41">
            <v>0</v>
          </cell>
        </row>
        <row r="42">
          <cell r="C42">
            <v>2112202</v>
          </cell>
          <cell r="E42">
            <v>0</v>
          </cell>
          <cell r="G42">
            <v>-18893960</v>
          </cell>
          <cell r="H42">
            <v>-18893960</v>
          </cell>
          <cell r="I42">
            <v>0</v>
          </cell>
          <cell r="J42">
            <v>-16873960</v>
          </cell>
          <cell r="K42">
            <v>-2020000</v>
          </cell>
          <cell r="L42">
            <v>0</v>
          </cell>
        </row>
        <row r="43">
          <cell r="C43">
            <v>2112202</v>
          </cell>
          <cell r="E43">
            <v>-182842301</v>
          </cell>
          <cell r="G43">
            <v>0</v>
          </cell>
          <cell r="H43">
            <v>-182842301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C44">
            <v>2112202</v>
          </cell>
          <cell r="E44">
            <v>-3419258593</v>
          </cell>
          <cell r="G44">
            <v>0</v>
          </cell>
          <cell r="H44">
            <v>-3419258593</v>
          </cell>
          <cell r="I44">
            <v>-51939254</v>
          </cell>
          <cell r="J44">
            <v>-692822165</v>
          </cell>
          <cell r="K44">
            <v>0</v>
          </cell>
          <cell r="L44">
            <v>0</v>
          </cell>
        </row>
        <row r="45">
          <cell r="C45">
            <v>2112202</v>
          </cell>
          <cell r="E45">
            <v>-155276385</v>
          </cell>
          <cell r="G45">
            <v>0</v>
          </cell>
          <cell r="H45">
            <v>-155276385</v>
          </cell>
          <cell r="I45">
            <v>0</v>
          </cell>
          <cell r="J45">
            <v>-105476903</v>
          </cell>
          <cell r="K45">
            <v>-8214109</v>
          </cell>
          <cell r="L45">
            <v>0</v>
          </cell>
        </row>
        <row r="46">
          <cell r="C46">
            <v>2112202</v>
          </cell>
          <cell r="E46">
            <v>-7735000</v>
          </cell>
          <cell r="G46">
            <v>0</v>
          </cell>
          <cell r="H46">
            <v>-7735000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C47">
            <v>2112202</v>
          </cell>
          <cell r="E47">
            <v>-72590000</v>
          </cell>
          <cell r="G47">
            <v>72590000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C48">
            <v>2112202</v>
          </cell>
          <cell r="E48">
            <v>-690690</v>
          </cell>
          <cell r="G48">
            <v>0</v>
          </cell>
          <cell r="H48">
            <v>-690690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C49">
            <v>2112202</v>
          </cell>
          <cell r="E49">
            <v>0</v>
          </cell>
          <cell r="G49">
            <v>-53696040</v>
          </cell>
          <cell r="H49">
            <v>-53696040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C50">
            <v>2112202</v>
          </cell>
          <cell r="E50">
            <v>-15785000</v>
          </cell>
          <cell r="G50">
            <v>0</v>
          </cell>
          <cell r="H50">
            <v>-15785000</v>
          </cell>
          <cell r="I50">
            <v>0</v>
          </cell>
          <cell r="J50">
            <v>-1785000</v>
          </cell>
          <cell r="K50">
            <v>0</v>
          </cell>
          <cell r="L50">
            <v>0</v>
          </cell>
        </row>
        <row r="51">
          <cell r="C51">
            <v>2112203</v>
          </cell>
          <cell r="E51">
            <v>-17449454</v>
          </cell>
          <cell r="G51">
            <v>0</v>
          </cell>
          <cell r="H51">
            <v>-17449454</v>
          </cell>
          <cell r="I51">
            <v>0</v>
          </cell>
          <cell r="J51">
            <v>-3549095</v>
          </cell>
          <cell r="K51">
            <v>-4185199</v>
          </cell>
          <cell r="L51">
            <v>0</v>
          </cell>
        </row>
        <row r="52">
          <cell r="C52">
            <v>2112204</v>
          </cell>
          <cell r="E52">
            <v>-547707001</v>
          </cell>
          <cell r="G52">
            <v>0</v>
          </cell>
          <cell r="H52">
            <v>-547707001</v>
          </cell>
          <cell r="I52">
            <v>0</v>
          </cell>
          <cell r="J52">
            <v>-6593516</v>
          </cell>
          <cell r="K52">
            <v>-494958</v>
          </cell>
          <cell r="L52">
            <v>0</v>
          </cell>
        </row>
        <row r="53">
          <cell r="C53">
            <v>2112205</v>
          </cell>
          <cell r="E53">
            <v>-48402691</v>
          </cell>
          <cell r="G53">
            <v>0</v>
          </cell>
          <cell r="H53">
            <v>-48402691</v>
          </cell>
          <cell r="I53">
            <v>0</v>
          </cell>
          <cell r="J53">
            <v>-2198585</v>
          </cell>
          <cell r="K53">
            <v>0</v>
          </cell>
          <cell r="L53">
            <v>0</v>
          </cell>
        </row>
        <row r="54">
          <cell r="C54">
            <v>2112301</v>
          </cell>
          <cell r="E54">
            <v>-7027634</v>
          </cell>
          <cell r="G54">
            <v>0</v>
          </cell>
          <cell r="H54">
            <v>-7027634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C55">
            <v>2112302</v>
          </cell>
          <cell r="E55">
            <v>-36095317</v>
          </cell>
          <cell r="G55">
            <v>0</v>
          </cell>
          <cell r="H55">
            <v>-36095317</v>
          </cell>
          <cell r="I55">
            <v>0</v>
          </cell>
          <cell r="J55">
            <v>-4606796</v>
          </cell>
          <cell r="K55">
            <v>-26500</v>
          </cell>
          <cell r="L55">
            <v>0</v>
          </cell>
        </row>
        <row r="56">
          <cell r="C56">
            <v>2112302</v>
          </cell>
          <cell r="E56">
            <v>-7724826</v>
          </cell>
          <cell r="G56">
            <v>0</v>
          </cell>
          <cell r="H56">
            <v>-7724826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C57">
            <v>2112303</v>
          </cell>
          <cell r="E57">
            <v>-23800000</v>
          </cell>
          <cell r="G57">
            <v>0</v>
          </cell>
          <cell r="H57">
            <v>-23800000</v>
          </cell>
          <cell r="I57">
            <v>0</v>
          </cell>
          <cell r="J57">
            <v>-15237796</v>
          </cell>
          <cell r="K57">
            <v>-1762204</v>
          </cell>
          <cell r="L57">
            <v>0</v>
          </cell>
        </row>
        <row r="58">
          <cell r="C58">
            <v>2112304</v>
          </cell>
          <cell r="E58">
            <v>-52019828</v>
          </cell>
          <cell r="G58">
            <v>0</v>
          </cell>
          <cell r="H58">
            <v>-52019828</v>
          </cell>
          <cell r="I58">
            <v>0</v>
          </cell>
          <cell r="J58">
            <v>0</v>
          </cell>
          <cell r="K58">
            <v>-1678618</v>
          </cell>
          <cell r="L58">
            <v>0</v>
          </cell>
        </row>
        <row r="59">
          <cell r="C59">
            <v>2112305</v>
          </cell>
          <cell r="E59">
            <v>-60818830</v>
          </cell>
          <cell r="G59">
            <v>0</v>
          </cell>
          <cell r="H59">
            <v>-60818830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C60">
            <v>2112401</v>
          </cell>
          <cell r="E60">
            <v>-415464687</v>
          </cell>
          <cell r="G60">
            <v>0</v>
          </cell>
          <cell r="H60">
            <v>-415464687</v>
          </cell>
          <cell r="I60">
            <v>0</v>
          </cell>
          <cell r="J60">
            <v>-407633</v>
          </cell>
          <cell r="K60">
            <v>-43275265</v>
          </cell>
          <cell r="L60">
            <v>0</v>
          </cell>
        </row>
        <row r="61">
          <cell r="C61">
            <v>2112402</v>
          </cell>
          <cell r="E61">
            <v>-293927507</v>
          </cell>
          <cell r="G61">
            <v>0</v>
          </cell>
          <cell r="H61">
            <v>-293927507</v>
          </cell>
          <cell r="I61">
            <v>0</v>
          </cell>
          <cell r="J61">
            <v>-117526190</v>
          </cell>
          <cell r="K61">
            <v>-31690486</v>
          </cell>
          <cell r="L61">
            <v>0</v>
          </cell>
        </row>
        <row r="62">
          <cell r="C62">
            <v>2112403</v>
          </cell>
          <cell r="E62">
            <v>-391343330</v>
          </cell>
          <cell r="G62">
            <v>0</v>
          </cell>
          <cell r="H62">
            <v>-391343330</v>
          </cell>
          <cell r="I62">
            <v>0</v>
          </cell>
          <cell r="J62">
            <v>-323548777</v>
          </cell>
          <cell r="K62">
            <v>-29714553</v>
          </cell>
          <cell r="L62">
            <v>0</v>
          </cell>
        </row>
        <row r="63">
          <cell r="C63">
            <v>2112404</v>
          </cell>
          <cell r="E63">
            <v>-165670096</v>
          </cell>
          <cell r="G63">
            <v>0</v>
          </cell>
          <cell r="H63">
            <v>-165670096</v>
          </cell>
          <cell r="I63">
            <v>0</v>
          </cell>
          <cell r="J63">
            <v>0</v>
          </cell>
          <cell r="K63">
            <v>-26828884</v>
          </cell>
          <cell r="L63">
            <v>0</v>
          </cell>
        </row>
        <row r="64">
          <cell r="C64">
            <v>2112405</v>
          </cell>
          <cell r="E64">
            <v>-230302519</v>
          </cell>
          <cell r="G64">
            <v>0</v>
          </cell>
          <cell r="H64">
            <v>-230302519</v>
          </cell>
          <cell r="I64">
            <v>0</v>
          </cell>
          <cell r="J64">
            <v>-210330545</v>
          </cell>
          <cell r="K64">
            <v>-19971974</v>
          </cell>
          <cell r="L64">
            <v>0</v>
          </cell>
        </row>
        <row r="65">
          <cell r="C65">
            <v>2112406</v>
          </cell>
          <cell r="E65">
            <v>-8053607</v>
          </cell>
          <cell r="G65">
            <v>0</v>
          </cell>
          <cell r="H65">
            <v>-8053607</v>
          </cell>
          <cell r="I65">
            <v>0</v>
          </cell>
          <cell r="J65">
            <v>-7518107</v>
          </cell>
          <cell r="K65">
            <v>-535500</v>
          </cell>
          <cell r="L65">
            <v>0</v>
          </cell>
        </row>
        <row r="66">
          <cell r="C66">
            <v>2112406</v>
          </cell>
          <cell r="E66">
            <v>-78117848</v>
          </cell>
          <cell r="G66">
            <v>0</v>
          </cell>
          <cell r="H66">
            <v>-78117848</v>
          </cell>
          <cell r="I66">
            <v>0</v>
          </cell>
          <cell r="J66">
            <v>0</v>
          </cell>
          <cell r="K66">
            <v>-476400</v>
          </cell>
          <cell r="L66">
            <v>0</v>
          </cell>
        </row>
        <row r="67">
          <cell r="C67">
            <v>2112407</v>
          </cell>
          <cell r="E67">
            <v>-1309895103</v>
          </cell>
          <cell r="G67">
            <v>0</v>
          </cell>
          <cell r="H67">
            <v>-1309895103</v>
          </cell>
          <cell r="I67">
            <v>0</v>
          </cell>
          <cell r="J67">
            <v>-989753281</v>
          </cell>
          <cell r="K67">
            <v>-71697423</v>
          </cell>
          <cell r="L67">
            <v>-10494479</v>
          </cell>
        </row>
        <row r="68">
          <cell r="C68">
            <v>2112407</v>
          </cell>
          <cell r="E68">
            <v>-180000000</v>
          </cell>
          <cell r="G68">
            <v>0</v>
          </cell>
          <cell r="H68">
            <v>-180000000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C69">
            <v>2112408</v>
          </cell>
          <cell r="E69">
            <v>-159936000</v>
          </cell>
          <cell r="G69">
            <v>0</v>
          </cell>
          <cell r="H69">
            <v>-159936000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C70">
            <v>2112410</v>
          </cell>
          <cell r="E70">
            <v>-306444167</v>
          </cell>
          <cell r="G70">
            <v>0</v>
          </cell>
          <cell r="H70">
            <v>-306444167</v>
          </cell>
          <cell r="I70">
            <v>0</v>
          </cell>
          <cell r="J70">
            <v>-288135449</v>
          </cell>
          <cell r="K70">
            <v>-13896</v>
          </cell>
          <cell r="L70">
            <v>0</v>
          </cell>
        </row>
        <row r="71">
          <cell r="C71">
            <v>2112411</v>
          </cell>
          <cell r="E71">
            <v>-250044848</v>
          </cell>
          <cell r="G71">
            <v>0</v>
          </cell>
          <cell r="H71">
            <v>-250044848</v>
          </cell>
          <cell r="I71">
            <v>0</v>
          </cell>
          <cell r="J71">
            <v>-164522352</v>
          </cell>
          <cell r="K71">
            <v>-10445454</v>
          </cell>
          <cell r="L71">
            <v>0</v>
          </cell>
        </row>
        <row r="72">
          <cell r="C72">
            <v>2112411</v>
          </cell>
          <cell r="E72">
            <v>-90875668</v>
          </cell>
          <cell r="G72">
            <v>0</v>
          </cell>
          <cell r="H72">
            <v>-90875668</v>
          </cell>
          <cell r="I72">
            <v>0</v>
          </cell>
          <cell r="J72">
            <v>0</v>
          </cell>
          <cell r="K72">
            <v>-3845094</v>
          </cell>
          <cell r="L72">
            <v>0</v>
          </cell>
        </row>
        <row r="73">
          <cell r="C73">
            <v>2112412</v>
          </cell>
          <cell r="E73">
            <v>-9561039014</v>
          </cell>
          <cell r="G73">
            <v>0</v>
          </cell>
          <cell r="H73">
            <v>-9561039014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C74">
            <v>2112413</v>
          </cell>
          <cell r="E74">
            <v>-3981935901</v>
          </cell>
          <cell r="G74">
            <v>0</v>
          </cell>
          <cell r="H74">
            <v>-3981935901</v>
          </cell>
          <cell r="I74">
            <v>0</v>
          </cell>
          <cell r="J74">
            <v>0</v>
          </cell>
          <cell r="K74">
            <v>-11352600</v>
          </cell>
          <cell r="L74">
            <v>0</v>
          </cell>
        </row>
        <row r="75">
          <cell r="C75">
            <v>2112414</v>
          </cell>
          <cell r="E75">
            <v>-421812356</v>
          </cell>
          <cell r="G75">
            <v>0</v>
          </cell>
          <cell r="H75">
            <v>-421812356</v>
          </cell>
          <cell r="I75">
            <v>0</v>
          </cell>
          <cell r="J75">
            <v>-421812356</v>
          </cell>
          <cell r="K75">
            <v>0</v>
          </cell>
          <cell r="L75">
            <v>0</v>
          </cell>
        </row>
        <row r="76">
          <cell r="C76">
            <v>2112414</v>
          </cell>
          <cell r="E76">
            <v>-2027633000</v>
          </cell>
          <cell r="G76">
            <v>0</v>
          </cell>
          <cell r="H76">
            <v>-2027633000</v>
          </cell>
          <cell r="I76">
            <v>0</v>
          </cell>
          <cell r="J76">
            <v>-1636231897</v>
          </cell>
          <cell r="K76">
            <v>-391401103</v>
          </cell>
          <cell r="L76">
            <v>0</v>
          </cell>
        </row>
        <row r="77">
          <cell r="C77">
            <v>2112415</v>
          </cell>
          <cell r="E77">
            <v>-75000000</v>
          </cell>
          <cell r="G77">
            <v>0</v>
          </cell>
          <cell r="H77">
            <v>-75000000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C78">
            <v>2112415</v>
          </cell>
          <cell r="E78">
            <v>-58356857</v>
          </cell>
          <cell r="G78">
            <v>0</v>
          </cell>
          <cell r="H78">
            <v>-58356857</v>
          </cell>
          <cell r="I78">
            <v>-48329946</v>
          </cell>
          <cell r="J78">
            <v>0</v>
          </cell>
          <cell r="K78">
            <v>0</v>
          </cell>
          <cell r="L78">
            <v>0</v>
          </cell>
        </row>
        <row r="79">
          <cell r="C79">
            <v>2112416</v>
          </cell>
          <cell r="E79">
            <v>-44924988</v>
          </cell>
          <cell r="G79">
            <v>0</v>
          </cell>
          <cell r="H79">
            <v>-44924988</v>
          </cell>
          <cell r="I79">
            <v>0</v>
          </cell>
          <cell r="J79">
            <v>-3699000</v>
          </cell>
          <cell r="K79">
            <v>0</v>
          </cell>
          <cell r="L79">
            <v>0</v>
          </cell>
        </row>
        <row r="80">
          <cell r="C80">
            <v>2112416</v>
          </cell>
          <cell r="E80">
            <v>-35631774</v>
          </cell>
          <cell r="G80">
            <v>0</v>
          </cell>
          <cell r="H80">
            <v>-35631774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C81">
            <v>2112416</v>
          </cell>
          <cell r="E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2">
          <cell r="C82">
            <v>2112416</v>
          </cell>
          <cell r="E82">
            <v>-3000000</v>
          </cell>
          <cell r="G82">
            <v>0</v>
          </cell>
          <cell r="H82">
            <v>-3000000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</row>
        <row r="83">
          <cell r="C83">
            <v>2112417</v>
          </cell>
          <cell r="E83">
            <v>-19470720</v>
          </cell>
          <cell r="G83">
            <v>0</v>
          </cell>
          <cell r="H83">
            <v>-19470720</v>
          </cell>
          <cell r="I83">
            <v>0</v>
          </cell>
          <cell r="J83">
            <v>-11320037</v>
          </cell>
          <cell r="K83">
            <v>-1932639</v>
          </cell>
          <cell r="L83">
            <v>0</v>
          </cell>
        </row>
        <row r="84">
          <cell r="C84">
            <v>2112417</v>
          </cell>
          <cell r="E84">
            <v>-36191424</v>
          </cell>
          <cell r="G84">
            <v>0</v>
          </cell>
          <cell r="H84">
            <v>-36191424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C85">
            <v>2112417</v>
          </cell>
          <cell r="E85">
            <v>-10800000</v>
          </cell>
          <cell r="G85">
            <v>0</v>
          </cell>
          <cell r="H85">
            <v>-10800000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C86">
            <v>2112418</v>
          </cell>
          <cell r="E86">
            <v>-19506633</v>
          </cell>
          <cell r="G86">
            <v>0</v>
          </cell>
          <cell r="H86">
            <v>-19506633</v>
          </cell>
          <cell r="I86">
            <v>0</v>
          </cell>
          <cell r="J86">
            <v>-1288303</v>
          </cell>
          <cell r="K86">
            <v>-978427</v>
          </cell>
          <cell r="L86">
            <v>0</v>
          </cell>
        </row>
        <row r="87">
          <cell r="C87">
            <v>2112501</v>
          </cell>
          <cell r="E87">
            <v>-2060842</v>
          </cell>
          <cell r="G87">
            <v>-3091263</v>
          </cell>
          <cell r="H87">
            <v>-5152105</v>
          </cell>
          <cell r="I87">
            <v>-3091263</v>
          </cell>
          <cell r="J87">
            <v>-1030421</v>
          </cell>
          <cell r="K87">
            <v>-1030421</v>
          </cell>
          <cell r="L87">
            <v>0</v>
          </cell>
        </row>
        <row r="88">
          <cell r="C88">
            <v>2112502</v>
          </cell>
          <cell r="E88">
            <v>-311224768</v>
          </cell>
          <cell r="G88">
            <v>3091263</v>
          </cell>
          <cell r="H88">
            <v>-308133505</v>
          </cell>
          <cell r="I88">
            <v>0</v>
          </cell>
          <cell r="J88">
            <v>-152838516</v>
          </cell>
          <cell r="K88">
            <v>-10125104</v>
          </cell>
          <cell r="L88">
            <v>0</v>
          </cell>
        </row>
        <row r="89">
          <cell r="C89">
            <v>2112601</v>
          </cell>
          <cell r="E89">
            <v>-700000000</v>
          </cell>
          <cell r="G89">
            <v>0</v>
          </cell>
          <cell r="H89">
            <v>-700000000</v>
          </cell>
          <cell r="I89">
            <v>0</v>
          </cell>
          <cell r="J89">
            <v>0</v>
          </cell>
          <cell r="K89">
            <v>-52626377</v>
          </cell>
          <cell r="L89">
            <v>0</v>
          </cell>
        </row>
        <row r="90">
          <cell r="C90">
            <v>2112602</v>
          </cell>
          <cell r="E90">
            <v>-200000000</v>
          </cell>
          <cell r="G90">
            <v>0</v>
          </cell>
          <cell r="H90">
            <v>-200000000</v>
          </cell>
          <cell r="I90">
            <v>0</v>
          </cell>
          <cell r="J90">
            <v>0</v>
          </cell>
          <cell r="K90">
            <v>-12272116</v>
          </cell>
          <cell r="L90">
            <v>0</v>
          </cell>
        </row>
        <row r="91">
          <cell r="C91">
            <v>2112603</v>
          </cell>
          <cell r="E91">
            <v>-702100000</v>
          </cell>
          <cell r="G91">
            <v>0</v>
          </cell>
          <cell r="H91">
            <v>-702100000</v>
          </cell>
          <cell r="I91">
            <v>0</v>
          </cell>
          <cell r="J91">
            <v>0</v>
          </cell>
          <cell r="K91">
            <v>-32813490</v>
          </cell>
          <cell r="L91">
            <v>0</v>
          </cell>
        </row>
        <row r="92">
          <cell r="C92">
            <v>2112701</v>
          </cell>
          <cell r="E92">
            <v>-1944297</v>
          </cell>
          <cell r="G92">
            <v>0</v>
          </cell>
          <cell r="H92">
            <v>-1944297</v>
          </cell>
          <cell r="I92">
            <v>0</v>
          </cell>
          <cell r="J92">
            <v>-1804997</v>
          </cell>
          <cell r="K92">
            <v>-139300</v>
          </cell>
          <cell r="L92">
            <v>0</v>
          </cell>
        </row>
        <row r="93">
          <cell r="C93">
            <v>2112701</v>
          </cell>
          <cell r="E93">
            <v>-708074490</v>
          </cell>
          <cell r="G93">
            <v>0</v>
          </cell>
          <cell r="H93">
            <v>-708074490</v>
          </cell>
          <cell r="I93">
            <v>0</v>
          </cell>
          <cell r="J93">
            <v>-148415650</v>
          </cell>
          <cell r="K93">
            <v>0</v>
          </cell>
          <cell r="L93">
            <v>0</v>
          </cell>
        </row>
        <row r="94">
          <cell r="C94">
            <v>2112702</v>
          </cell>
          <cell r="E94">
            <v>-78876438</v>
          </cell>
          <cell r="G94">
            <v>0</v>
          </cell>
          <cell r="H94">
            <v>-78876438</v>
          </cell>
          <cell r="I94">
            <v>0</v>
          </cell>
          <cell r="J94">
            <v>-25000000</v>
          </cell>
          <cell r="K94">
            <v>0</v>
          </cell>
          <cell r="L94">
            <v>0</v>
          </cell>
        </row>
        <row r="95">
          <cell r="C95">
            <v>2112703</v>
          </cell>
          <cell r="E95">
            <v>-1614782</v>
          </cell>
          <cell r="G95">
            <v>0</v>
          </cell>
          <cell r="H95">
            <v>-1614782</v>
          </cell>
          <cell r="I95">
            <v>0</v>
          </cell>
          <cell r="J95">
            <v>-1592782</v>
          </cell>
          <cell r="K95">
            <v>-22000</v>
          </cell>
          <cell r="L95">
            <v>0</v>
          </cell>
        </row>
        <row r="96">
          <cell r="C96">
            <v>2112703</v>
          </cell>
          <cell r="E96">
            <v>-1392000000</v>
          </cell>
          <cell r="G96">
            <v>0</v>
          </cell>
          <cell r="H96">
            <v>-1392000000</v>
          </cell>
          <cell r="I96">
            <v>0</v>
          </cell>
          <cell r="J96">
            <v>-132273195</v>
          </cell>
          <cell r="K96">
            <v>-26384565</v>
          </cell>
          <cell r="L96">
            <v>0</v>
          </cell>
        </row>
        <row r="97">
          <cell r="C97">
            <v>2112704</v>
          </cell>
          <cell r="E97">
            <v>-1124017</v>
          </cell>
          <cell r="G97">
            <v>0</v>
          </cell>
          <cell r="H97">
            <v>-1124017</v>
          </cell>
          <cell r="I97">
            <v>0</v>
          </cell>
          <cell r="J97">
            <v>-1124017</v>
          </cell>
          <cell r="K97">
            <v>0</v>
          </cell>
          <cell r="L97">
            <v>0</v>
          </cell>
        </row>
        <row r="98">
          <cell r="C98">
            <v>2112704</v>
          </cell>
          <cell r="E98">
            <v>-442220000</v>
          </cell>
          <cell r="G98">
            <v>0</v>
          </cell>
          <cell r="H98">
            <v>-442220000</v>
          </cell>
          <cell r="I98">
            <v>-18920390</v>
          </cell>
          <cell r="J98">
            <v>-40000000</v>
          </cell>
          <cell r="K98">
            <v>-40426040</v>
          </cell>
          <cell r="L98">
            <v>0</v>
          </cell>
        </row>
        <row r="99">
          <cell r="C99">
            <v>2112705</v>
          </cell>
          <cell r="E99">
            <v>-1867500000</v>
          </cell>
          <cell r="G99">
            <v>0</v>
          </cell>
          <cell r="H99">
            <v>-1867500000</v>
          </cell>
          <cell r="I99">
            <v>0</v>
          </cell>
          <cell r="J99">
            <v>0</v>
          </cell>
          <cell r="K99">
            <v>-243263059</v>
          </cell>
          <cell r="L99">
            <v>0</v>
          </cell>
        </row>
        <row r="100">
          <cell r="C100">
            <v>2112706</v>
          </cell>
          <cell r="E100">
            <v>-119000000</v>
          </cell>
          <cell r="G100">
            <v>0</v>
          </cell>
          <cell r="H100">
            <v>-119000000</v>
          </cell>
          <cell r="I100">
            <v>-119000000</v>
          </cell>
          <cell r="J100">
            <v>0</v>
          </cell>
          <cell r="K100">
            <v>0</v>
          </cell>
          <cell r="L100">
            <v>0</v>
          </cell>
        </row>
        <row r="101">
          <cell r="C101">
            <v>2112706</v>
          </cell>
          <cell r="E101">
            <v>-47387585</v>
          </cell>
          <cell r="G101">
            <v>0</v>
          </cell>
          <cell r="H101">
            <v>-47387585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C102">
            <v>2112706</v>
          </cell>
          <cell r="E102">
            <v>-95336850</v>
          </cell>
          <cell r="G102">
            <v>0</v>
          </cell>
          <cell r="H102">
            <v>-95336850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C103">
            <v>2112801</v>
          </cell>
          <cell r="E103">
            <v>-411499992</v>
          </cell>
          <cell r="G103">
            <v>0</v>
          </cell>
          <cell r="H103">
            <v>-411499992</v>
          </cell>
          <cell r="I103">
            <v>0</v>
          </cell>
          <cell r="J103">
            <v>-377208357</v>
          </cell>
          <cell r="K103">
            <v>-34291635</v>
          </cell>
          <cell r="L103">
            <v>0</v>
          </cell>
        </row>
        <row r="104">
          <cell r="C104">
            <v>2112802</v>
          </cell>
          <cell r="E104">
            <v>-36599753</v>
          </cell>
          <cell r="G104">
            <v>0</v>
          </cell>
          <cell r="H104">
            <v>-36599753</v>
          </cell>
          <cell r="I104">
            <v>0</v>
          </cell>
          <cell r="J104">
            <v>-20961850</v>
          </cell>
          <cell r="K104">
            <v>0</v>
          </cell>
          <cell r="L104">
            <v>0</v>
          </cell>
        </row>
        <row r="105">
          <cell r="C105">
            <v>2112803</v>
          </cell>
          <cell r="E105">
            <v>-1334278400</v>
          </cell>
          <cell r="G105">
            <v>0</v>
          </cell>
          <cell r="H105">
            <v>-1334278400</v>
          </cell>
          <cell r="I105">
            <v>0</v>
          </cell>
          <cell r="J105">
            <v>-1</v>
          </cell>
          <cell r="K105">
            <v>-106273501</v>
          </cell>
          <cell r="L105">
            <v>0</v>
          </cell>
        </row>
        <row r="106">
          <cell r="C106">
            <v>2112804</v>
          </cell>
          <cell r="E106">
            <v>-99859445</v>
          </cell>
          <cell r="G106">
            <v>0</v>
          </cell>
          <cell r="H106">
            <v>-99859445</v>
          </cell>
          <cell r="I106">
            <v>0</v>
          </cell>
          <cell r="J106">
            <v>-90713700</v>
          </cell>
          <cell r="K106">
            <v>0</v>
          </cell>
          <cell r="L106">
            <v>0</v>
          </cell>
        </row>
        <row r="107">
          <cell r="C107">
            <v>2112804</v>
          </cell>
          <cell r="E107">
            <v>-6581431</v>
          </cell>
          <cell r="G107">
            <v>0</v>
          </cell>
          <cell r="H107">
            <v>-6581431</v>
          </cell>
          <cell r="I107">
            <v>0</v>
          </cell>
          <cell r="J107">
            <v>-6581431</v>
          </cell>
          <cell r="K107">
            <v>0</v>
          </cell>
          <cell r="L107">
            <v>0</v>
          </cell>
        </row>
        <row r="108">
          <cell r="C108">
            <v>2112804</v>
          </cell>
          <cell r="E108">
            <v>-71400000</v>
          </cell>
          <cell r="G108">
            <v>71400000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</row>
        <row r="109">
          <cell r="C109">
            <v>2112804</v>
          </cell>
          <cell r="E109">
            <v>-23800000</v>
          </cell>
          <cell r="G109">
            <v>0</v>
          </cell>
          <cell r="H109">
            <v>-23800000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</row>
        <row r="110">
          <cell r="C110">
            <v>2112804</v>
          </cell>
          <cell r="E110">
            <v>0</v>
          </cell>
          <cell r="G110">
            <v>-52836000</v>
          </cell>
          <cell r="H110">
            <v>-52836000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</row>
        <row r="111">
          <cell r="C111">
            <v>2112804</v>
          </cell>
          <cell r="E111">
            <v>-341000000</v>
          </cell>
          <cell r="G111">
            <v>0</v>
          </cell>
          <cell r="H111">
            <v>-341000000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</row>
        <row r="112">
          <cell r="C112">
            <v>2112804</v>
          </cell>
          <cell r="E112">
            <v>0</v>
          </cell>
          <cell r="G112">
            <v>-18564000</v>
          </cell>
          <cell r="H112">
            <v>-18564000</v>
          </cell>
          <cell r="I112">
            <v>0</v>
          </cell>
          <cell r="J112">
            <v>-17017000</v>
          </cell>
          <cell r="K112">
            <v>-1547000</v>
          </cell>
          <cell r="L112">
            <v>0</v>
          </cell>
        </row>
        <row r="113">
          <cell r="C113">
            <v>2112804</v>
          </cell>
          <cell r="E113">
            <v>-793751225</v>
          </cell>
          <cell r="G113">
            <v>0</v>
          </cell>
          <cell r="H113">
            <v>-793751225</v>
          </cell>
          <cell r="I113">
            <v>-48604500</v>
          </cell>
          <cell r="J113">
            <v>-16184000</v>
          </cell>
          <cell r="K113">
            <v>0</v>
          </cell>
          <cell r="L113">
            <v>0</v>
          </cell>
        </row>
        <row r="114">
          <cell r="C114">
            <v>2112804</v>
          </cell>
          <cell r="E114">
            <v>-77350000</v>
          </cell>
          <cell r="G114">
            <v>0</v>
          </cell>
          <cell r="H114">
            <v>-77350000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</row>
        <row r="115">
          <cell r="C115">
            <v>2112804</v>
          </cell>
          <cell r="E115">
            <v>-211820000</v>
          </cell>
          <cell r="G115">
            <v>0</v>
          </cell>
          <cell r="H115">
            <v>-211820000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C116">
            <v>2112804</v>
          </cell>
          <cell r="E116">
            <v>-55000000</v>
          </cell>
          <cell r="G116">
            <v>0</v>
          </cell>
          <cell r="H116">
            <v>-55000000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</row>
        <row r="117">
          <cell r="C117">
            <v>2112804</v>
          </cell>
          <cell r="E117">
            <v>-45398500</v>
          </cell>
          <cell r="G117">
            <v>0</v>
          </cell>
          <cell r="H117">
            <v>-45398500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18">
          <cell r="C118">
            <v>2112804</v>
          </cell>
          <cell r="E118">
            <v>-238000000</v>
          </cell>
          <cell r="G118">
            <v>0</v>
          </cell>
          <cell r="H118">
            <v>-238000000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</row>
        <row r="119">
          <cell r="C119">
            <v>2113101</v>
          </cell>
          <cell r="E119">
            <v>-12955355936</v>
          </cell>
          <cell r="G119">
            <v>0</v>
          </cell>
          <cell r="H119">
            <v>-12955355936</v>
          </cell>
          <cell r="I119">
            <v>0</v>
          </cell>
          <cell r="J119">
            <v>0</v>
          </cell>
          <cell r="K119">
            <v>-2196427000</v>
          </cell>
          <cell r="L119">
            <v>0</v>
          </cell>
        </row>
        <row r="120">
          <cell r="C120">
            <v>2113102</v>
          </cell>
          <cell r="E120">
            <v>-204381512</v>
          </cell>
          <cell r="G120">
            <v>0</v>
          </cell>
          <cell r="H120">
            <v>-204381512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</row>
        <row r="121">
          <cell r="C121">
            <v>2113103</v>
          </cell>
          <cell r="E121">
            <v>-18894494</v>
          </cell>
          <cell r="G121">
            <v>0</v>
          </cell>
          <cell r="H121">
            <v>-18894494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2">
          <cell r="C122">
            <v>2113104</v>
          </cell>
          <cell r="E122">
            <v>-154070333110</v>
          </cell>
          <cell r="G122">
            <v>0</v>
          </cell>
          <cell r="H122">
            <v>-154070333110</v>
          </cell>
          <cell r="I122">
            <v>0</v>
          </cell>
          <cell r="J122">
            <v>-50</v>
          </cell>
          <cell r="K122">
            <v>-22481277349</v>
          </cell>
          <cell r="L122">
            <v>0</v>
          </cell>
        </row>
        <row r="123">
          <cell r="C123">
            <v>2113105</v>
          </cell>
          <cell r="E123">
            <v>-6000000000</v>
          </cell>
          <cell r="G123">
            <v>0</v>
          </cell>
          <cell r="H123">
            <v>-6000000000</v>
          </cell>
          <cell r="I123">
            <v>0</v>
          </cell>
          <cell r="J123">
            <v>-3237555307</v>
          </cell>
          <cell r="K123">
            <v>0</v>
          </cell>
          <cell r="L123">
            <v>-762444693</v>
          </cell>
        </row>
        <row r="124">
          <cell r="C124">
            <v>2113105</v>
          </cell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</row>
        <row r="125">
          <cell r="C125">
            <v>2113106</v>
          </cell>
          <cell r="E125">
            <v>-95967317401</v>
          </cell>
          <cell r="G125">
            <v>0</v>
          </cell>
          <cell r="H125">
            <v>-95967317401</v>
          </cell>
          <cell r="I125">
            <v>0</v>
          </cell>
          <cell r="J125">
            <v>0</v>
          </cell>
          <cell r="K125">
            <v>-8550935000</v>
          </cell>
          <cell r="L125">
            <v>0</v>
          </cell>
        </row>
        <row r="126">
          <cell r="C126">
            <v>2113107</v>
          </cell>
          <cell r="E126">
            <v>-63289292310</v>
          </cell>
          <cell r="G126">
            <v>0</v>
          </cell>
          <cell r="H126">
            <v>-63289292310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C127">
            <v>2113108</v>
          </cell>
          <cell r="E127">
            <v>-10000000</v>
          </cell>
          <cell r="G127">
            <v>0</v>
          </cell>
          <cell r="H127">
            <v>-10000000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C128">
            <v>2113201</v>
          </cell>
          <cell r="E128">
            <v>-3254758223</v>
          </cell>
          <cell r="G128">
            <v>0</v>
          </cell>
          <cell r="H128">
            <v>-3254758223</v>
          </cell>
          <cell r="I128">
            <v>0</v>
          </cell>
          <cell r="J128">
            <v>-534</v>
          </cell>
          <cell r="K128">
            <v>-546679647</v>
          </cell>
          <cell r="L128">
            <v>0</v>
          </cell>
        </row>
        <row r="129">
          <cell r="C129">
            <v>2113203</v>
          </cell>
          <cell r="E129">
            <v>-4000000000</v>
          </cell>
          <cell r="G129">
            <v>0</v>
          </cell>
          <cell r="H129">
            <v>-4000000000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C130">
            <v>2113204</v>
          </cell>
          <cell r="E130">
            <v>-1500000000</v>
          </cell>
          <cell r="G130">
            <v>0</v>
          </cell>
          <cell r="H130">
            <v>-1500000000</v>
          </cell>
          <cell r="I130">
            <v>0</v>
          </cell>
          <cell r="J130">
            <v>0</v>
          </cell>
          <cell r="K130">
            <v>-974804401</v>
          </cell>
          <cell r="L130">
            <v>0</v>
          </cell>
        </row>
        <row r="131">
          <cell r="C131">
            <v>2113204</v>
          </cell>
          <cell r="E131">
            <v>-13000000</v>
          </cell>
          <cell r="G131">
            <v>0</v>
          </cell>
          <cell r="H131">
            <v>-13000000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C132">
            <v>2113205</v>
          </cell>
          <cell r="E132">
            <v>-75864385</v>
          </cell>
          <cell r="G132">
            <v>0</v>
          </cell>
          <cell r="H132">
            <v>-75864385</v>
          </cell>
          <cell r="I132">
            <v>-42765099</v>
          </cell>
          <cell r="J132">
            <v>0</v>
          </cell>
          <cell r="K132">
            <v>0</v>
          </cell>
          <cell r="L132">
            <v>0</v>
          </cell>
        </row>
        <row r="133">
          <cell r="C133">
            <v>2113206</v>
          </cell>
          <cell r="E133">
            <v>-37978538</v>
          </cell>
          <cell r="G133">
            <v>0</v>
          </cell>
          <cell r="H133">
            <v>-37978538</v>
          </cell>
          <cell r="I133">
            <v>0</v>
          </cell>
          <cell r="J133">
            <v>0</v>
          </cell>
          <cell r="K133">
            <v>-3955146</v>
          </cell>
          <cell r="L133">
            <v>0</v>
          </cell>
        </row>
        <row r="134">
          <cell r="C134">
            <v>2113207</v>
          </cell>
          <cell r="E134">
            <v>-23539405</v>
          </cell>
          <cell r="G134">
            <v>0</v>
          </cell>
          <cell r="H134">
            <v>-23539405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C135">
            <v>2113207</v>
          </cell>
          <cell r="E135">
            <v>-76200000</v>
          </cell>
          <cell r="G135">
            <v>0</v>
          </cell>
          <cell r="H135">
            <v>-76200000</v>
          </cell>
          <cell r="I135">
            <v>0</v>
          </cell>
          <cell r="J135">
            <v>0</v>
          </cell>
          <cell r="K135">
            <v>-14983600</v>
          </cell>
          <cell r="L135">
            <v>0</v>
          </cell>
        </row>
        <row r="136">
          <cell r="C136">
            <v>2113208</v>
          </cell>
          <cell r="E136">
            <v>-477075427</v>
          </cell>
          <cell r="G136">
            <v>0</v>
          </cell>
          <cell r="H136">
            <v>-477075427</v>
          </cell>
          <cell r="I136">
            <v>0</v>
          </cell>
          <cell r="J136">
            <v>-200</v>
          </cell>
          <cell r="K136">
            <v>-39593000</v>
          </cell>
          <cell r="L136">
            <v>0</v>
          </cell>
        </row>
        <row r="137">
          <cell r="C137">
            <v>2113209</v>
          </cell>
          <cell r="E137">
            <v>-318050290</v>
          </cell>
          <cell r="G137">
            <v>0</v>
          </cell>
          <cell r="H137">
            <v>-318050290</v>
          </cell>
          <cell r="I137">
            <v>0</v>
          </cell>
          <cell r="J137">
            <v>-200</v>
          </cell>
          <cell r="K137">
            <v>-26396500</v>
          </cell>
          <cell r="L137">
            <v>0</v>
          </cell>
        </row>
        <row r="138">
          <cell r="C138">
            <v>2113210</v>
          </cell>
          <cell r="E138">
            <v>-1583696357</v>
          </cell>
          <cell r="G138">
            <v>0</v>
          </cell>
          <cell r="H138">
            <v>-1583696357</v>
          </cell>
          <cell r="I138">
            <v>0</v>
          </cell>
          <cell r="J138">
            <v>-400</v>
          </cell>
          <cell r="K138">
            <v>-143241000</v>
          </cell>
          <cell r="L138">
            <v>0</v>
          </cell>
        </row>
        <row r="139">
          <cell r="C139">
            <v>2121201</v>
          </cell>
          <cell r="E139">
            <v>-12584244124</v>
          </cell>
          <cell r="G139">
            <v>0</v>
          </cell>
          <cell r="H139">
            <v>-12584244124</v>
          </cell>
          <cell r="I139">
            <v>0</v>
          </cell>
          <cell r="J139">
            <v>-2</v>
          </cell>
          <cell r="K139">
            <v>-2657911798</v>
          </cell>
          <cell r="L139">
            <v>0</v>
          </cell>
        </row>
        <row r="140">
          <cell r="C140">
            <v>2121301</v>
          </cell>
          <cell r="E140">
            <v>-3202169</v>
          </cell>
          <cell r="G140">
            <v>0</v>
          </cell>
          <cell r="H140">
            <v>-3202169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C141">
            <v>2121302</v>
          </cell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C142">
            <v>2121302</v>
          </cell>
          <cell r="E142">
            <v>-996311368</v>
          </cell>
          <cell r="G142">
            <v>-36567034</v>
          </cell>
          <cell r="H142">
            <v>-1032878402</v>
          </cell>
          <cell r="I142">
            <v>-848941221</v>
          </cell>
          <cell r="J142">
            <v>-123435941</v>
          </cell>
          <cell r="K142">
            <v>-60482487</v>
          </cell>
          <cell r="L142">
            <v>0</v>
          </cell>
        </row>
        <row r="143">
          <cell r="C143">
            <v>2121303</v>
          </cell>
          <cell r="E143">
            <v>-10682000</v>
          </cell>
          <cell r="G143">
            <v>0</v>
          </cell>
          <cell r="H143">
            <v>-10682000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C144">
            <v>2121305</v>
          </cell>
          <cell r="E144">
            <v>-892500000</v>
          </cell>
          <cell r="G144">
            <v>0</v>
          </cell>
          <cell r="H144">
            <v>-892500000</v>
          </cell>
          <cell r="I144">
            <v>0</v>
          </cell>
          <cell r="J144">
            <v>-866997112</v>
          </cell>
          <cell r="K144">
            <v>-25502888</v>
          </cell>
          <cell r="L144">
            <v>0</v>
          </cell>
        </row>
        <row r="145">
          <cell r="C145">
            <v>2121305</v>
          </cell>
          <cell r="E145">
            <v>-251704100</v>
          </cell>
          <cell r="G145">
            <v>6545108</v>
          </cell>
          <cell r="H145">
            <v>-245158992</v>
          </cell>
          <cell r="I145">
            <v>0</v>
          </cell>
          <cell r="J145">
            <v>-240170294</v>
          </cell>
          <cell r="K145">
            <v>-4988698</v>
          </cell>
          <cell r="L145">
            <v>0</v>
          </cell>
        </row>
        <row r="146">
          <cell r="C146">
            <v>2121305</v>
          </cell>
          <cell r="E146">
            <v>-35000000</v>
          </cell>
          <cell r="G146">
            <v>0</v>
          </cell>
          <cell r="H146">
            <v>-35000000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C147">
            <v>2121307</v>
          </cell>
          <cell r="E147">
            <v>-288130508</v>
          </cell>
          <cell r="G147">
            <v>1567034</v>
          </cell>
          <cell r="H147">
            <v>-286563474</v>
          </cell>
          <cell r="I147">
            <v>-28700000</v>
          </cell>
          <cell r="J147">
            <v>-6344351</v>
          </cell>
          <cell r="K147">
            <v>-4033625</v>
          </cell>
          <cell r="L147">
            <v>0</v>
          </cell>
        </row>
        <row r="148">
          <cell r="C148">
            <v>2121307</v>
          </cell>
          <cell r="E148">
            <v>-397945800</v>
          </cell>
          <cell r="G148">
            <v>0</v>
          </cell>
          <cell r="H148">
            <v>-397945800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C149">
            <v>2121307</v>
          </cell>
          <cell r="E149">
            <v>-1441445684</v>
          </cell>
          <cell r="G149">
            <v>0</v>
          </cell>
          <cell r="H149">
            <v>-1441445684</v>
          </cell>
          <cell r="I149">
            <v>-52550500</v>
          </cell>
          <cell r="J149">
            <v>-58934750</v>
          </cell>
          <cell r="K149">
            <v>-10109050</v>
          </cell>
          <cell r="L149">
            <v>0</v>
          </cell>
        </row>
        <row r="150">
          <cell r="C150">
            <v>2121307</v>
          </cell>
          <cell r="E150">
            <v>-1212059</v>
          </cell>
          <cell r="G150">
            <v>0</v>
          </cell>
          <cell r="H150">
            <v>-1212059</v>
          </cell>
          <cell r="I150">
            <v>0</v>
          </cell>
          <cell r="J150">
            <v>-1212059</v>
          </cell>
          <cell r="K150">
            <v>0</v>
          </cell>
          <cell r="L150">
            <v>0</v>
          </cell>
        </row>
        <row r="151">
          <cell r="C151">
            <v>2121308</v>
          </cell>
          <cell r="E151">
            <v>-27000000</v>
          </cell>
          <cell r="G151">
            <v>0</v>
          </cell>
          <cell r="H151">
            <v>-27000000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</row>
        <row r="152">
          <cell r="C152">
            <v>2121309</v>
          </cell>
          <cell r="E152">
            <v>-119000000</v>
          </cell>
          <cell r="G152">
            <v>0</v>
          </cell>
          <cell r="H152">
            <v>-119000000</v>
          </cell>
          <cell r="I152">
            <v>0</v>
          </cell>
          <cell r="J152">
            <v>0</v>
          </cell>
          <cell r="K152">
            <v>-8075078</v>
          </cell>
          <cell r="L152">
            <v>0</v>
          </cell>
        </row>
        <row r="153">
          <cell r="C153">
            <v>2121312</v>
          </cell>
          <cell r="E153">
            <v>-58642605</v>
          </cell>
          <cell r="G153">
            <v>0</v>
          </cell>
          <cell r="H153">
            <v>-58642605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</row>
        <row r="154">
          <cell r="C154">
            <v>2121313</v>
          </cell>
          <cell r="E154">
            <v>0</v>
          </cell>
          <cell r="G154">
            <v>-6545108</v>
          </cell>
          <cell r="H154">
            <v>-6545108</v>
          </cell>
          <cell r="I154">
            <v>0</v>
          </cell>
          <cell r="J154">
            <v>-6387052</v>
          </cell>
          <cell r="K154">
            <v>-158056</v>
          </cell>
          <cell r="L154">
            <v>0</v>
          </cell>
        </row>
        <row r="155">
          <cell r="C155">
            <v>2121313</v>
          </cell>
          <cell r="E155">
            <v>-122690947</v>
          </cell>
          <cell r="G155">
            <v>0</v>
          </cell>
          <cell r="H155">
            <v>-122690947</v>
          </cell>
          <cell r="I155">
            <v>0</v>
          </cell>
          <cell r="J155">
            <v>-83590222</v>
          </cell>
          <cell r="K155">
            <v>-38843040</v>
          </cell>
          <cell r="L155">
            <v>0</v>
          </cell>
        </row>
        <row r="156">
          <cell r="C156">
            <v>2121313</v>
          </cell>
          <cell r="E156">
            <v>-22418868</v>
          </cell>
          <cell r="G156">
            <v>0</v>
          </cell>
          <cell r="H156">
            <v>-22418868</v>
          </cell>
          <cell r="I156">
            <v>0</v>
          </cell>
          <cell r="J156">
            <v>-19838053</v>
          </cell>
          <cell r="K156">
            <v>-2580815</v>
          </cell>
          <cell r="L156">
            <v>0</v>
          </cell>
        </row>
        <row r="157">
          <cell r="C157">
            <v>2121401</v>
          </cell>
          <cell r="E157">
            <v>-251150383</v>
          </cell>
          <cell r="G157">
            <v>0</v>
          </cell>
          <cell r="H157">
            <v>-251150383</v>
          </cell>
          <cell r="I157">
            <v>0</v>
          </cell>
          <cell r="J157">
            <v>-245911233</v>
          </cell>
          <cell r="K157">
            <v>-5239150</v>
          </cell>
          <cell r="L157">
            <v>0</v>
          </cell>
        </row>
        <row r="158">
          <cell r="C158">
            <v>2121402</v>
          </cell>
          <cell r="E158">
            <v>-3686962</v>
          </cell>
          <cell r="G158">
            <v>0</v>
          </cell>
          <cell r="H158">
            <v>-3686962</v>
          </cell>
          <cell r="I158">
            <v>0</v>
          </cell>
          <cell r="J158">
            <v>-1554521</v>
          </cell>
          <cell r="K158">
            <v>0</v>
          </cell>
          <cell r="L158">
            <v>0</v>
          </cell>
        </row>
        <row r="159">
          <cell r="C159">
            <v>2121403</v>
          </cell>
          <cell r="E159">
            <v>-4855472</v>
          </cell>
          <cell r="G159">
            <v>0</v>
          </cell>
          <cell r="H159">
            <v>-4855472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C160">
            <v>2121404</v>
          </cell>
          <cell r="E160">
            <v>-26358281</v>
          </cell>
          <cell r="G160">
            <v>0</v>
          </cell>
          <cell r="H160">
            <v>-26358281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  <row r="161">
          <cell r="C161">
            <v>2121405</v>
          </cell>
          <cell r="E161">
            <v>-568695229</v>
          </cell>
          <cell r="G161">
            <v>35000000</v>
          </cell>
          <cell r="H161">
            <v>-533695229</v>
          </cell>
          <cell r="I161">
            <v>0</v>
          </cell>
          <cell r="J161">
            <v>0</v>
          </cell>
          <cell r="K161">
            <v>-104590447</v>
          </cell>
          <cell r="L161">
            <v>0</v>
          </cell>
        </row>
        <row r="162">
          <cell r="C162">
            <v>2121406</v>
          </cell>
          <cell r="E162">
            <v>-456727509</v>
          </cell>
          <cell r="G162">
            <v>0</v>
          </cell>
          <cell r="H162">
            <v>-456727509</v>
          </cell>
          <cell r="I162">
            <v>0</v>
          </cell>
          <cell r="J162">
            <v>0</v>
          </cell>
          <cell r="K162">
            <v>-76058136</v>
          </cell>
          <cell r="L162">
            <v>0</v>
          </cell>
        </row>
        <row r="163">
          <cell r="C163">
            <v>2121407</v>
          </cell>
          <cell r="E163">
            <v>-9510746</v>
          </cell>
          <cell r="G163">
            <v>0</v>
          </cell>
          <cell r="H163">
            <v>-9510746</v>
          </cell>
          <cell r="I163">
            <v>0</v>
          </cell>
          <cell r="J163">
            <v>0</v>
          </cell>
          <cell r="K163">
            <v>-77000</v>
          </cell>
          <cell r="L163">
            <v>0</v>
          </cell>
        </row>
        <row r="164">
          <cell r="C164">
            <v>2121409</v>
          </cell>
          <cell r="E164">
            <v>-427743004</v>
          </cell>
          <cell r="G164">
            <v>0</v>
          </cell>
          <cell r="H164">
            <v>-427743004</v>
          </cell>
          <cell r="I164">
            <v>0</v>
          </cell>
          <cell r="J164">
            <v>0</v>
          </cell>
          <cell r="K164">
            <v>-48386860</v>
          </cell>
          <cell r="L164">
            <v>0</v>
          </cell>
        </row>
        <row r="165">
          <cell r="C165">
            <v>2121410</v>
          </cell>
          <cell r="E165">
            <v>-3570000000</v>
          </cell>
          <cell r="G165">
            <v>0</v>
          </cell>
          <cell r="H165">
            <v>-3570000000</v>
          </cell>
          <cell r="I165">
            <v>0</v>
          </cell>
          <cell r="J165">
            <v>-1</v>
          </cell>
          <cell r="K165">
            <v>-596181260</v>
          </cell>
          <cell r="L165">
            <v>0</v>
          </cell>
        </row>
        <row r="166">
          <cell r="C166">
            <v>2121411</v>
          </cell>
          <cell r="E166">
            <v>-142800000</v>
          </cell>
          <cell r="G166">
            <v>0</v>
          </cell>
          <cell r="H166">
            <v>-142800000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</row>
        <row r="167">
          <cell r="C167">
            <v>2211101</v>
          </cell>
          <cell r="E167">
            <v>-238000000</v>
          </cell>
          <cell r="G167">
            <v>0</v>
          </cell>
          <cell r="H167">
            <v>-238000000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</row>
        <row r="168">
          <cell r="C168">
            <v>2211103</v>
          </cell>
          <cell r="E168">
            <v>-58880502</v>
          </cell>
          <cell r="G168">
            <v>0</v>
          </cell>
          <cell r="H168">
            <v>-58880502</v>
          </cell>
          <cell r="I168">
            <v>0</v>
          </cell>
          <cell r="J168">
            <v>-1172100</v>
          </cell>
          <cell r="K168">
            <v>-1027900</v>
          </cell>
          <cell r="L168">
            <v>0</v>
          </cell>
        </row>
        <row r="169">
          <cell r="C169">
            <v>2211103</v>
          </cell>
          <cell r="E169">
            <v>-5000000</v>
          </cell>
          <cell r="G169">
            <v>0</v>
          </cell>
          <cell r="H169">
            <v>-5000000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</row>
        <row r="170">
          <cell r="C170">
            <v>2211103</v>
          </cell>
          <cell r="E170">
            <v>-5115612</v>
          </cell>
          <cell r="G170">
            <v>0</v>
          </cell>
          <cell r="H170">
            <v>-5115612</v>
          </cell>
          <cell r="I170">
            <v>0</v>
          </cell>
          <cell r="J170">
            <v>-4870612</v>
          </cell>
          <cell r="K170">
            <v>-245000</v>
          </cell>
          <cell r="L170">
            <v>0</v>
          </cell>
        </row>
        <row r="171">
          <cell r="C171">
            <v>2211103</v>
          </cell>
          <cell r="E171">
            <v>-8719316</v>
          </cell>
          <cell r="G171">
            <v>0</v>
          </cell>
          <cell r="H171">
            <v>-8719316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</row>
        <row r="172">
          <cell r="C172">
            <v>2211105</v>
          </cell>
          <cell r="E172">
            <v>-27339217</v>
          </cell>
          <cell r="G172">
            <v>0</v>
          </cell>
          <cell r="H172">
            <v>-27339217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</row>
        <row r="173">
          <cell r="C173">
            <v>2212101</v>
          </cell>
          <cell r="E173">
            <v>-440300000</v>
          </cell>
          <cell r="G173">
            <v>0</v>
          </cell>
          <cell r="H173">
            <v>-440300000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</row>
        <row r="174">
          <cell r="C174">
            <v>2212102</v>
          </cell>
          <cell r="E174">
            <v>-1193000000</v>
          </cell>
          <cell r="G174">
            <v>0</v>
          </cell>
          <cell r="H174">
            <v>-1193000000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</row>
        <row r="175">
          <cell r="C175">
            <v>2212103</v>
          </cell>
          <cell r="E175">
            <v>-20000000</v>
          </cell>
          <cell r="G175">
            <v>0</v>
          </cell>
          <cell r="H175">
            <v>-20000000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</row>
        <row r="176">
          <cell r="C176">
            <v>2212104</v>
          </cell>
          <cell r="E176">
            <v>-88888889</v>
          </cell>
          <cell r="G176">
            <v>0</v>
          </cell>
          <cell r="H176">
            <v>-88888889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</row>
        <row r="177">
          <cell r="C177">
            <v>2212105</v>
          </cell>
          <cell r="E177">
            <v>-602437500</v>
          </cell>
          <cell r="G177">
            <v>0</v>
          </cell>
          <cell r="H177">
            <v>-602437500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</row>
        <row r="178">
          <cell r="C178">
            <v>2212106</v>
          </cell>
          <cell r="E178">
            <v>-108640770</v>
          </cell>
          <cell r="G178">
            <v>0</v>
          </cell>
          <cell r="H178">
            <v>-108640770</v>
          </cell>
          <cell r="I178">
            <v>-32458783</v>
          </cell>
          <cell r="J178">
            <v>0</v>
          </cell>
          <cell r="K178">
            <v>0</v>
          </cell>
          <cell r="L178">
            <v>0</v>
          </cell>
        </row>
        <row r="179">
          <cell r="C179">
            <v>2212107</v>
          </cell>
          <cell r="E179">
            <v>-2588353421</v>
          </cell>
          <cell r="G179">
            <v>0</v>
          </cell>
          <cell r="H179">
            <v>-2588353421</v>
          </cell>
          <cell r="I179">
            <v>0</v>
          </cell>
          <cell r="J179">
            <v>-17749445</v>
          </cell>
          <cell r="K179">
            <v>0</v>
          </cell>
          <cell r="L179">
            <v>0</v>
          </cell>
        </row>
        <row r="180">
          <cell r="C180">
            <v>2212108</v>
          </cell>
          <cell r="E180">
            <v>-8438995804</v>
          </cell>
          <cell r="G180">
            <v>0</v>
          </cell>
          <cell r="H180">
            <v>-8438995804</v>
          </cell>
          <cell r="I180">
            <v>0</v>
          </cell>
          <cell r="J180">
            <v>-3341125883</v>
          </cell>
          <cell r="K180">
            <v>0</v>
          </cell>
          <cell r="L180">
            <v>0</v>
          </cell>
        </row>
        <row r="181">
          <cell r="C181">
            <v>2212108</v>
          </cell>
          <cell r="E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</row>
        <row r="182">
          <cell r="C182">
            <v>2212108</v>
          </cell>
          <cell r="E182">
            <v>-289170000</v>
          </cell>
          <cell r="G182">
            <v>0</v>
          </cell>
          <cell r="H182">
            <v>-289170000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</row>
        <row r="183">
          <cell r="C183">
            <v>2212108</v>
          </cell>
          <cell r="E183">
            <v>-876515196</v>
          </cell>
          <cell r="G183">
            <v>0</v>
          </cell>
          <cell r="H183">
            <v>-876515196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</row>
        <row r="184">
          <cell r="C184">
            <v>2212109</v>
          </cell>
          <cell r="E184">
            <v>-100000000</v>
          </cell>
          <cell r="G184">
            <v>0</v>
          </cell>
          <cell r="H184">
            <v>-100000000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</row>
        <row r="185">
          <cell r="C185">
            <v>2212110</v>
          </cell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</row>
        <row r="186">
          <cell r="C186">
            <v>3111101</v>
          </cell>
          <cell r="E186">
            <v>-1220597960499</v>
          </cell>
          <cell r="G186">
            <v>0</v>
          </cell>
          <cell r="H186">
            <v>-1220597960499</v>
          </cell>
          <cell r="I186">
            <v>0</v>
          </cell>
          <cell r="J186">
            <v>-40956871777</v>
          </cell>
          <cell r="K186">
            <v>-143372967288</v>
          </cell>
          <cell r="L186">
            <v>0</v>
          </cell>
        </row>
        <row r="187">
          <cell r="C187">
            <v>3111101</v>
          </cell>
          <cell r="E187">
            <v>-41936110</v>
          </cell>
          <cell r="G187">
            <v>0</v>
          </cell>
          <cell r="H187">
            <v>-41936110</v>
          </cell>
          <cell r="I187">
            <v>0</v>
          </cell>
          <cell r="J187">
            <v>0</v>
          </cell>
          <cell r="K187">
            <v>-41936110</v>
          </cell>
          <cell r="L187">
            <v>0</v>
          </cell>
        </row>
        <row r="188">
          <cell r="C188">
            <v>45106</v>
          </cell>
          <cell r="E188">
            <v>-360722260</v>
          </cell>
          <cell r="G188">
            <v>0</v>
          </cell>
          <cell r="H188">
            <v>-360722260</v>
          </cell>
          <cell r="I188">
            <v>0</v>
          </cell>
          <cell r="J188">
            <v>-338850692</v>
          </cell>
          <cell r="K188">
            <v>-21871568</v>
          </cell>
          <cell r="L188">
            <v>0</v>
          </cell>
        </row>
        <row r="189">
          <cell r="C189">
            <v>45106</v>
          </cell>
          <cell r="E189">
            <v>-1514054580</v>
          </cell>
          <cell r="G189">
            <v>0</v>
          </cell>
          <cell r="H189">
            <v>-1514054580</v>
          </cell>
          <cell r="I189">
            <v>0</v>
          </cell>
          <cell r="J189">
            <v>-459885146</v>
          </cell>
          <cell r="K189">
            <v>-1053826809</v>
          </cell>
          <cell r="L189">
            <v>0</v>
          </cell>
        </row>
        <row r="190">
          <cell r="C190">
            <v>45106</v>
          </cell>
          <cell r="E190">
            <v>-120132505</v>
          </cell>
          <cell r="G190">
            <v>0</v>
          </cell>
          <cell r="H190">
            <v>-120132505</v>
          </cell>
          <cell r="I190">
            <v>0</v>
          </cell>
          <cell r="J190">
            <v>-8139675</v>
          </cell>
          <cell r="K190">
            <v>-111992830</v>
          </cell>
          <cell r="L190">
            <v>0</v>
          </cell>
        </row>
        <row r="191">
          <cell r="C191">
            <v>45106</v>
          </cell>
          <cell r="E191">
            <v>-475554608</v>
          </cell>
          <cell r="G191">
            <v>0</v>
          </cell>
          <cell r="H191">
            <v>-475554608</v>
          </cell>
          <cell r="I191">
            <v>0</v>
          </cell>
          <cell r="J191">
            <v>-100524797</v>
          </cell>
          <cell r="K191">
            <v>-375029811</v>
          </cell>
          <cell r="L191">
            <v>0</v>
          </cell>
        </row>
        <row r="192">
          <cell r="C192">
            <v>45106</v>
          </cell>
          <cell r="E192">
            <v>-309089782</v>
          </cell>
          <cell r="G192">
            <v>0</v>
          </cell>
          <cell r="H192">
            <v>-309089782</v>
          </cell>
          <cell r="I192">
            <v>0</v>
          </cell>
          <cell r="J192">
            <v>-233358629</v>
          </cell>
          <cell r="K192">
            <v>-75731153</v>
          </cell>
          <cell r="L192">
            <v>0</v>
          </cell>
        </row>
        <row r="193">
          <cell r="C193">
            <v>45106</v>
          </cell>
          <cell r="E193">
            <v>-8751260</v>
          </cell>
          <cell r="G193">
            <v>0</v>
          </cell>
          <cell r="H193">
            <v>-8751260</v>
          </cell>
          <cell r="I193">
            <v>0</v>
          </cell>
          <cell r="J193">
            <v>0</v>
          </cell>
          <cell r="K193">
            <v>-8751260</v>
          </cell>
          <cell r="L193">
            <v>0</v>
          </cell>
        </row>
        <row r="194">
          <cell r="C194">
            <v>45106</v>
          </cell>
          <cell r="E194">
            <v>-4500216</v>
          </cell>
          <cell r="G194">
            <v>0</v>
          </cell>
          <cell r="H194">
            <v>-4500216</v>
          </cell>
          <cell r="I194">
            <v>0</v>
          </cell>
          <cell r="J194">
            <v>0</v>
          </cell>
          <cell r="K194">
            <v>-4500216</v>
          </cell>
          <cell r="L194">
            <v>0</v>
          </cell>
        </row>
        <row r="195">
          <cell r="C195">
            <v>45106</v>
          </cell>
          <cell r="E195">
            <v>-53550000</v>
          </cell>
          <cell r="G195">
            <v>0</v>
          </cell>
          <cell r="H195">
            <v>-53550000</v>
          </cell>
          <cell r="I195">
            <v>0</v>
          </cell>
          <cell r="J195">
            <v>0</v>
          </cell>
          <cell r="K195">
            <v>-53550000</v>
          </cell>
          <cell r="L195">
            <v>0</v>
          </cell>
        </row>
        <row r="196">
          <cell r="C196">
            <v>45106</v>
          </cell>
          <cell r="E196">
            <v>-93256939</v>
          </cell>
          <cell r="G196">
            <v>0</v>
          </cell>
          <cell r="H196">
            <v>-93256939</v>
          </cell>
          <cell r="I196">
            <v>0</v>
          </cell>
          <cell r="J196">
            <v>-29799492</v>
          </cell>
          <cell r="K196">
            <v>-63457447</v>
          </cell>
          <cell r="L196">
            <v>0</v>
          </cell>
        </row>
        <row r="197">
          <cell r="C197">
            <v>45106</v>
          </cell>
          <cell r="E197">
            <v>-885363</v>
          </cell>
          <cell r="G197">
            <v>0</v>
          </cell>
          <cell r="H197">
            <v>-885363</v>
          </cell>
          <cell r="I197">
            <v>0</v>
          </cell>
          <cell r="J197">
            <v>-885363</v>
          </cell>
          <cell r="K197">
            <v>0</v>
          </cell>
          <cell r="L197">
            <v>0</v>
          </cell>
        </row>
        <row r="198">
          <cell r="C198">
            <v>45106</v>
          </cell>
          <cell r="E198">
            <v>-11828</v>
          </cell>
          <cell r="G198">
            <v>0</v>
          </cell>
          <cell r="H198">
            <v>-11828</v>
          </cell>
          <cell r="I198">
            <v>0</v>
          </cell>
          <cell r="J198">
            <v>-11828</v>
          </cell>
          <cell r="K198">
            <v>0</v>
          </cell>
          <cell r="L198">
            <v>0</v>
          </cell>
        </row>
        <row r="199">
          <cell r="C199">
            <v>45106</v>
          </cell>
          <cell r="E199">
            <v>-1159435447</v>
          </cell>
          <cell r="G199">
            <v>0</v>
          </cell>
          <cell r="H199">
            <v>-1159435447</v>
          </cell>
          <cell r="I199">
            <v>0</v>
          </cell>
          <cell r="J199">
            <v>-1001165447</v>
          </cell>
          <cell r="K199">
            <v>-158270000</v>
          </cell>
          <cell r="L199">
            <v>0</v>
          </cell>
        </row>
        <row r="200">
          <cell r="C200">
            <v>45106</v>
          </cell>
          <cell r="E200">
            <v>-111705938</v>
          </cell>
          <cell r="G200">
            <v>0</v>
          </cell>
          <cell r="H200">
            <v>-111705938</v>
          </cell>
          <cell r="I200">
            <v>0</v>
          </cell>
          <cell r="J200">
            <v>-111705938</v>
          </cell>
          <cell r="K200">
            <v>0</v>
          </cell>
          <cell r="L200">
            <v>0</v>
          </cell>
        </row>
        <row r="201">
          <cell r="C201">
            <v>45106</v>
          </cell>
          <cell r="E201">
            <v>-200921994</v>
          </cell>
          <cell r="G201">
            <v>0</v>
          </cell>
          <cell r="H201">
            <v>-200921994</v>
          </cell>
          <cell r="I201">
            <v>0</v>
          </cell>
          <cell r="J201">
            <v>-1365682</v>
          </cell>
          <cell r="K201">
            <v>-199556312</v>
          </cell>
          <cell r="L201">
            <v>0</v>
          </cell>
        </row>
        <row r="202">
          <cell r="C202">
            <v>81411339</v>
          </cell>
          <cell r="E202">
            <v>-64764476680</v>
          </cell>
          <cell r="G202">
            <v>0</v>
          </cell>
          <cell r="H202">
            <v>-64764476680</v>
          </cell>
          <cell r="I202">
            <v>-548388960</v>
          </cell>
          <cell r="J202">
            <v>0</v>
          </cell>
          <cell r="K202">
            <v>0</v>
          </cell>
          <cell r="L202">
            <v>0</v>
          </cell>
        </row>
        <row r="203">
          <cell r="C203">
            <v>81412209</v>
          </cell>
          <cell r="E203">
            <v>-1547011511</v>
          </cell>
          <cell r="G203">
            <v>0</v>
          </cell>
          <cell r="H203">
            <v>-1547011511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6C0BD-2B0A-4032-B111-59613D5E8294}">
  <sheetPr>
    <tabColor theme="6" tint="-0.249977111117893"/>
  </sheetPr>
  <dimension ref="A1:M165"/>
  <sheetViews>
    <sheetView showGridLines="0" tabSelected="1" topLeftCell="A144" zoomScale="80" zoomScaleNormal="80" workbookViewId="0">
      <selection activeCell="B158" sqref="B158"/>
    </sheetView>
  </sheetViews>
  <sheetFormatPr baseColWidth="10" defaultColWidth="11.453125" defaultRowHeight="14.5" x14ac:dyDescent="0.35"/>
  <cols>
    <col min="1" max="1" width="8.7265625" style="4" bestFit="1" customWidth="1"/>
    <col min="2" max="2" width="57.453125" style="4" customWidth="1"/>
    <col min="3" max="3" width="20.54296875" style="4" customWidth="1"/>
    <col min="4" max="4" width="17.1796875" style="4" customWidth="1"/>
    <col min="5" max="5" width="17" style="4" customWidth="1"/>
    <col min="6" max="6" width="20.1796875" style="4" bestFit="1" customWidth="1"/>
    <col min="7" max="7" width="16.26953125" style="4" bestFit="1" customWidth="1"/>
    <col min="8" max="8" width="17.7265625" style="4" customWidth="1"/>
    <col min="9" max="9" width="22.26953125" style="4" bestFit="1" customWidth="1"/>
    <col min="10" max="10" width="20.54296875" style="4" bestFit="1" customWidth="1"/>
    <col min="11" max="11" width="19.81640625" style="4" customWidth="1"/>
    <col min="12" max="12" width="14.54296875" style="4" bestFit="1" customWidth="1"/>
    <col min="13" max="13" width="3.26953125" style="3" customWidth="1"/>
    <col min="14" max="16384" width="11.453125" style="4"/>
  </cols>
  <sheetData>
    <row r="1" spans="1:13" x14ac:dyDescent="0.35">
      <c r="A1" s="1" t="s">
        <v>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x14ac:dyDescent="0.35">
      <c r="A2" s="1" t="s">
        <v>10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x14ac:dyDescent="0.35">
      <c r="A3" s="1" t="s">
        <v>11</v>
      </c>
      <c r="B3" s="2"/>
      <c r="C3" s="2"/>
      <c r="D3" s="2"/>
      <c r="E3" s="2"/>
      <c r="F3" s="2"/>
      <c r="G3" s="2"/>
      <c r="H3" s="2"/>
      <c r="I3" s="2"/>
      <c r="J3" s="5"/>
      <c r="K3" s="2"/>
      <c r="L3" s="2"/>
    </row>
    <row r="4" spans="1:13" ht="32.25" customHeight="1" x14ac:dyDescent="0.35">
      <c r="J4" s="6"/>
      <c r="K4" s="7"/>
      <c r="L4" s="8"/>
    </row>
    <row r="5" spans="1:13" ht="24.5" thickBot="1" x14ac:dyDescent="0.4">
      <c r="A5" s="9" t="s">
        <v>0</v>
      </c>
      <c r="B5" s="9" t="s">
        <v>1</v>
      </c>
      <c r="C5" s="9" t="s">
        <v>12</v>
      </c>
      <c r="D5" s="10" t="s">
        <v>13</v>
      </c>
      <c r="E5" s="9" t="s">
        <v>14</v>
      </c>
      <c r="F5" s="9" t="s">
        <v>2</v>
      </c>
      <c r="G5" s="9" t="s">
        <v>15</v>
      </c>
      <c r="H5" s="9" t="s">
        <v>16</v>
      </c>
      <c r="I5" s="10" t="s">
        <v>17</v>
      </c>
      <c r="J5" s="11" t="s">
        <v>18</v>
      </c>
      <c r="K5" s="11" t="s">
        <v>19</v>
      </c>
      <c r="L5" s="12" t="s">
        <v>20</v>
      </c>
    </row>
    <row r="6" spans="1:13" s="18" customFormat="1" x14ac:dyDescent="0.35">
      <c r="A6" s="13">
        <v>2</v>
      </c>
      <c r="B6" s="14" t="s">
        <v>6</v>
      </c>
      <c r="C6" s="15">
        <f t="shared" ref="C6:K6" si="0">+C7+C137</f>
        <v>471738034243</v>
      </c>
      <c r="D6" s="15">
        <f t="shared" si="0"/>
        <v>0</v>
      </c>
      <c r="E6" s="15">
        <f>+E7+E137</f>
        <v>0</v>
      </c>
      <c r="F6" s="15">
        <f>+F7+F137</f>
        <v>471738034243</v>
      </c>
      <c r="G6" s="15">
        <f t="shared" si="0"/>
        <v>1852010740</v>
      </c>
      <c r="H6" s="15">
        <f t="shared" si="0"/>
        <v>14545714455</v>
      </c>
      <c r="I6" s="15">
        <f t="shared" si="0"/>
        <v>45037951294</v>
      </c>
      <c r="J6" s="15">
        <f t="shared" si="0"/>
        <v>61435676489</v>
      </c>
      <c r="K6" s="15">
        <f t="shared" si="0"/>
        <v>410302357754</v>
      </c>
      <c r="L6" s="16">
        <f t="shared" ref="L6:L69" si="1">ROUND(J6/F6,4)</f>
        <v>0.13020000000000001</v>
      </c>
      <c r="M6" s="17"/>
    </row>
    <row r="7" spans="1:13" s="18" customFormat="1" x14ac:dyDescent="0.35">
      <c r="A7" s="19">
        <v>21</v>
      </c>
      <c r="B7" s="20" t="s">
        <v>4</v>
      </c>
      <c r="C7" s="21">
        <f>+C8+C108</f>
        <v>456648678016</v>
      </c>
      <c r="D7" s="21">
        <f t="shared" ref="D7:K7" si="2">+D8+D108</f>
        <v>0</v>
      </c>
      <c r="E7" s="21">
        <f t="shared" si="2"/>
        <v>0</v>
      </c>
      <c r="F7" s="21">
        <f t="shared" si="2"/>
        <v>456648678016</v>
      </c>
      <c r="G7" s="21">
        <f t="shared" si="2"/>
        <v>1819551957</v>
      </c>
      <c r="H7" s="21">
        <f t="shared" si="2"/>
        <v>11180796415</v>
      </c>
      <c r="I7" s="21">
        <f t="shared" si="2"/>
        <v>45036678394</v>
      </c>
      <c r="J7" s="21">
        <f t="shared" si="2"/>
        <v>58037026766</v>
      </c>
      <c r="K7" s="21">
        <f t="shared" si="2"/>
        <v>398611651250</v>
      </c>
      <c r="L7" s="22">
        <f t="shared" si="1"/>
        <v>0.12709999999999999</v>
      </c>
      <c r="M7" s="17"/>
    </row>
    <row r="8" spans="1:13" s="18" customFormat="1" x14ac:dyDescent="0.35">
      <c r="A8" s="19">
        <v>211</v>
      </c>
      <c r="B8" s="20" t="s">
        <v>7</v>
      </c>
      <c r="C8" s="21">
        <f>+C9+C29+C86</f>
        <v>433935020198</v>
      </c>
      <c r="D8" s="21">
        <f t="shared" ref="D8:K8" si="3">+D9+D29+D86</f>
        <v>0</v>
      </c>
      <c r="E8" s="21">
        <f t="shared" si="3"/>
        <v>0</v>
      </c>
      <c r="F8" s="21">
        <f>+F9+F29+F86</f>
        <v>433935020198</v>
      </c>
      <c r="G8" s="21">
        <f t="shared" si="3"/>
        <v>889360236</v>
      </c>
      <c r="H8" s="21">
        <f t="shared" si="3"/>
        <v>9526420824</v>
      </c>
      <c r="I8" s="21">
        <f t="shared" si="3"/>
        <v>41393460006</v>
      </c>
      <c r="J8" s="21">
        <f t="shared" si="3"/>
        <v>51809241066</v>
      </c>
      <c r="K8" s="21">
        <f t="shared" si="3"/>
        <v>382125779132</v>
      </c>
      <c r="L8" s="22">
        <f t="shared" si="1"/>
        <v>0.11940000000000001</v>
      </c>
      <c r="M8" s="17"/>
    </row>
    <row r="9" spans="1:13" s="18" customFormat="1" x14ac:dyDescent="0.35">
      <c r="A9" s="34">
        <v>2111</v>
      </c>
      <c r="B9" s="35" t="s">
        <v>21</v>
      </c>
      <c r="C9" s="36">
        <f>+C10+C25</f>
        <v>45933387605</v>
      </c>
      <c r="D9" s="36">
        <f t="shared" ref="D9:K9" si="4">+D10+D25</f>
        <v>0</v>
      </c>
      <c r="E9" s="36">
        <f t="shared" si="4"/>
        <v>0</v>
      </c>
      <c r="F9" s="36">
        <f>+F10+F25</f>
        <v>45933387605</v>
      </c>
      <c r="G9" s="36">
        <f t="shared" si="4"/>
        <v>0</v>
      </c>
      <c r="H9" s="36">
        <f t="shared" si="4"/>
        <v>143476907</v>
      </c>
      <c r="I9" s="36">
        <f t="shared" si="4"/>
        <v>4097158228</v>
      </c>
      <c r="J9" s="36">
        <f t="shared" si="4"/>
        <v>4240635135</v>
      </c>
      <c r="K9" s="36">
        <f t="shared" si="4"/>
        <v>41692752470</v>
      </c>
      <c r="L9" s="37">
        <f t="shared" si="1"/>
        <v>9.2299999999999993E-2</v>
      </c>
      <c r="M9" s="17"/>
    </row>
    <row r="10" spans="1:13" s="18" customFormat="1" x14ac:dyDescent="0.35">
      <c r="A10" s="19">
        <v>21111</v>
      </c>
      <c r="B10" s="20" t="s">
        <v>22</v>
      </c>
      <c r="C10" s="21">
        <f>SUM(C11:C24)</f>
        <v>40722930516</v>
      </c>
      <c r="D10" s="21">
        <f t="shared" ref="D10:K10" si="5">SUM(D11:D24)</f>
        <v>0</v>
      </c>
      <c r="E10" s="21">
        <f t="shared" si="5"/>
        <v>0</v>
      </c>
      <c r="F10" s="21">
        <f>SUM(F11:F24)</f>
        <v>40722930516</v>
      </c>
      <c r="G10" s="21">
        <f t="shared" si="5"/>
        <v>0</v>
      </c>
      <c r="H10" s="21">
        <f t="shared" si="5"/>
        <v>143288707</v>
      </c>
      <c r="I10" s="21">
        <f t="shared" si="5"/>
        <v>3556434498</v>
      </c>
      <c r="J10" s="21">
        <f t="shared" si="5"/>
        <v>3699723205</v>
      </c>
      <c r="K10" s="21">
        <f t="shared" si="5"/>
        <v>37023207311</v>
      </c>
      <c r="L10" s="22">
        <f t="shared" si="1"/>
        <v>9.0899999999999995E-2</v>
      </c>
      <c r="M10" s="17"/>
    </row>
    <row r="11" spans="1:13" x14ac:dyDescent="0.35">
      <c r="A11" s="23">
        <v>2111101</v>
      </c>
      <c r="B11" s="24" t="s">
        <v>23</v>
      </c>
      <c r="C11" s="25">
        <v>33415974359</v>
      </c>
      <c r="D11" s="25">
        <v>0</v>
      </c>
      <c r="E11" s="25">
        <v>0</v>
      </c>
      <c r="F11" s="25">
        <v>33415974359</v>
      </c>
      <c r="G11" s="25">
        <v>0</v>
      </c>
      <c r="H11" s="25">
        <v>92</v>
      </c>
      <c r="I11" s="25">
        <v>3375453849</v>
      </c>
      <c r="J11" s="25">
        <f t="shared" ref="J11:J24" si="6">+G11+H11+I11</f>
        <v>3375453941</v>
      </c>
      <c r="K11" s="25">
        <f t="shared" ref="K11:K24" si="7">+F11-J11</f>
        <v>30040520418</v>
      </c>
      <c r="L11" s="26">
        <f t="shared" si="1"/>
        <v>0.10100000000000001</v>
      </c>
      <c r="M11" s="17"/>
    </row>
    <row r="12" spans="1:13" s="27" customFormat="1" x14ac:dyDescent="0.35">
      <c r="A12" s="23">
        <v>2111102</v>
      </c>
      <c r="B12" s="24" t="s">
        <v>24</v>
      </c>
      <c r="C12" s="25">
        <v>22573914</v>
      </c>
      <c r="D12" s="25">
        <v>0</v>
      </c>
      <c r="E12" s="25">
        <v>0</v>
      </c>
      <c r="F12" s="25">
        <v>22573914</v>
      </c>
      <c r="G12" s="25">
        <v>0</v>
      </c>
      <c r="H12" s="25">
        <v>0</v>
      </c>
      <c r="I12" s="25">
        <v>0</v>
      </c>
      <c r="J12" s="25">
        <f t="shared" si="6"/>
        <v>0</v>
      </c>
      <c r="K12" s="25">
        <f t="shared" si="7"/>
        <v>22573914</v>
      </c>
      <c r="L12" s="26">
        <f t="shared" si="1"/>
        <v>0</v>
      </c>
      <c r="M12" s="17"/>
    </row>
    <row r="13" spans="1:13" x14ac:dyDescent="0.35">
      <c r="A13" s="23">
        <v>2111103</v>
      </c>
      <c r="B13" s="24" t="s">
        <v>25</v>
      </c>
      <c r="C13" s="25">
        <v>3732240</v>
      </c>
      <c r="D13" s="25">
        <v>0</v>
      </c>
      <c r="E13" s="25">
        <v>0</v>
      </c>
      <c r="F13" s="25">
        <v>3732240</v>
      </c>
      <c r="G13" s="25">
        <v>0</v>
      </c>
      <c r="H13" s="25">
        <v>248400</v>
      </c>
      <c r="I13" s="25">
        <v>388800</v>
      </c>
      <c r="J13" s="25">
        <f t="shared" si="6"/>
        <v>637200</v>
      </c>
      <c r="K13" s="25">
        <f t="shared" si="7"/>
        <v>3095040</v>
      </c>
      <c r="L13" s="26">
        <f t="shared" si="1"/>
        <v>0.17069999999999999</v>
      </c>
      <c r="M13" s="17"/>
    </row>
    <row r="14" spans="1:13" s="28" customFormat="1" x14ac:dyDescent="0.35">
      <c r="A14" s="23">
        <v>2111104</v>
      </c>
      <c r="B14" s="24" t="s">
        <v>26</v>
      </c>
      <c r="C14" s="25">
        <v>33189029</v>
      </c>
      <c r="D14" s="25">
        <v>0</v>
      </c>
      <c r="E14" s="25">
        <v>0</v>
      </c>
      <c r="F14" s="25">
        <v>33189029</v>
      </c>
      <c r="G14" s="25">
        <v>0</v>
      </c>
      <c r="H14" s="25">
        <v>0</v>
      </c>
      <c r="I14" s="25">
        <v>0</v>
      </c>
      <c r="J14" s="25">
        <f t="shared" si="6"/>
        <v>0</v>
      </c>
      <c r="K14" s="25">
        <f t="shared" si="7"/>
        <v>33189029</v>
      </c>
      <c r="L14" s="26">
        <f t="shared" si="1"/>
        <v>0</v>
      </c>
      <c r="M14" s="17"/>
    </row>
    <row r="15" spans="1:13" x14ac:dyDescent="0.35">
      <c r="A15" s="23">
        <v>2111105</v>
      </c>
      <c r="B15" s="24" t="s">
        <v>27</v>
      </c>
      <c r="C15" s="25">
        <v>1377910612</v>
      </c>
      <c r="D15" s="25">
        <v>0</v>
      </c>
      <c r="E15" s="25">
        <v>0</v>
      </c>
      <c r="F15" s="25">
        <v>1377910612</v>
      </c>
      <c r="G15" s="25">
        <v>0</v>
      </c>
      <c r="H15" s="25">
        <v>240215</v>
      </c>
      <c r="I15" s="25">
        <v>103462550</v>
      </c>
      <c r="J15" s="25">
        <f t="shared" si="6"/>
        <v>103702765</v>
      </c>
      <c r="K15" s="25">
        <f t="shared" si="7"/>
        <v>1274207847</v>
      </c>
      <c r="L15" s="26">
        <f t="shared" si="1"/>
        <v>7.5300000000000006E-2</v>
      </c>
      <c r="M15" s="17"/>
    </row>
    <row r="16" spans="1:13" x14ac:dyDescent="0.35">
      <c r="A16" s="23">
        <v>2111106</v>
      </c>
      <c r="B16" s="24" t="s">
        <v>28</v>
      </c>
      <c r="C16" s="25">
        <v>3013422000</v>
      </c>
      <c r="D16" s="25">
        <v>0</v>
      </c>
      <c r="E16" s="25">
        <v>0</v>
      </c>
      <c r="F16" s="25">
        <v>3013422000</v>
      </c>
      <c r="G16" s="25">
        <v>0</v>
      </c>
      <c r="H16" s="25">
        <v>0</v>
      </c>
      <c r="I16" s="25">
        <v>0</v>
      </c>
      <c r="J16" s="25">
        <f t="shared" si="6"/>
        <v>0</v>
      </c>
      <c r="K16" s="25">
        <f t="shared" si="7"/>
        <v>3013422000</v>
      </c>
      <c r="L16" s="26">
        <f t="shared" si="1"/>
        <v>0</v>
      </c>
      <c r="M16" s="17"/>
    </row>
    <row r="17" spans="1:13" x14ac:dyDescent="0.35">
      <c r="A17" s="23">
        <v>2111107</v>
      </c>
      <c r="B17" s="24" t="s">
        <v>29</v>
      </c>
      <c r="C17" s="25">
        <v>1355395842</v>
      </c>
      <c r="D17" s="25">
        <v>0</v>
      </c>
      <c r="E17" s="25">
        <v>0</v>
      </c>
      <c r="F17" s="25">
        <v>1355395842</v>
      </c>
      <c r="G17" s="25">
        <v>0</v>
      </c>
      <c r="H17" s="25">
        <v>0</v>
      </c>
      <c r="I17" s="25">
        <v>0</v>
      </c>
      <c r="J17" s="25">
        <f t="shared" si="6"/>
        <v>0</v>
      </c>
      <c r="K17" s="25">
        <f t="shared" si="7"/>
        <v>1355395842</v>
      </c>
      <c r="L17" s="26">
        <f t="shared" si="1"/>
        <v>0</v>
      </c>
      <c r="M17" s="17"/>
    </row>
    <row r="18" spans="1:13" x14ac:dyDescent="0.35">
      <c r="A18" s="23">
        <v>2111108</v>
      </c>
      <c r="B18" s="24" t="s">
        <v>30</v>
      </c>
      <c r="C18" s="25">
        <v>23671545</v>
      </c>
      <c r="D18" s="25">
        <v>0</v>
      </c>
      <c r="E18" s="25">
        <v>0</v>
      </c>
      <c r="F18" s="25">
        <v>23671545</v>
      </c>
      <c r="G18" s="25">
        <v>0</v>
      </c>
      <c r="H18" s="25">
        <v>0</v>
      </c>
      <c r="I18" s="25">
        <v>1092344</v>
      </c>
      <c r="J18" s="25">
        <f t="shared" si="6"/>
        <v>1092344</v>
      </c>
      <c r="K18" s="25">
        <f t="shared" si="7"/>
        <v>22579201</v>
      </c>
      <c r="L18" s="26">
        <f t="shared" si="1"/>
        <v>4.6100000000000002E-2</v>
      </c>
      <c r="M18" s="17"/>
    </row>
    <row r="19" spans="1:13" x14ac:dyDescent="0.35">
      <c r="A19" s="23">
        <v>2111109</v>
      </c>
      <c r="B19" s="24" t="s">
        <v>31</v>
      </c>
      <c r="C19" s="25">
        <v>154895101</v>
      </c>
      <c r="D19" s="25">
        <v>0</v>
      </c>
      <c r="E19" s="25">
        <v>0</v>
      </c>
      <c r="F19" s="25">
        <v>154895101</v>
      </c>
      <c r="G19" s="25">
        <v>0</v>
      </c>
      <c r="H19" s="25">
        <v>0</v>
      </c>
      <c r="I19" s="25">
        <v>12515036</v>
      </c>
      <c r="J19" s="25">
        <f t="shared" si="6"/>
        <v>12515036</v>
      </c>
      <c r="K19" s="25">
        <f t="shared" si="7"/>
        <v>142380065</v>
      </c>
      <c r="L19" s="26">
        <f t="shared" si="1"/>
        <v>8.0799999999999997E-2</v>
      </c>
      <c r="M19" s="17"/>
    </row>
    <row r="20" spans="1:13" x14ac:dyDescent="0.35">
      <c r="A20" s="23">
        <v>2111110</v>
      </c>
      <c r="B20" s="24" t="s">
        <v>32</v>
      </c>
      <c r="C20" s="25">
        <v>257987592</v>
      </c>
      <c r="D20" s="25">
        <v>0</v>
      </c>
      <c r="E20" s="25">
        <v>0</v>
      </c>
      <c r="F20" s="25">
        <v>257987592</v>
      </c>
      <c r="G20" s="25">
        <v>0</v>
      </c>
      <c r="H20" s="25">
        <v>0</v>
      </c>
      <c r="I20" s="25">
        <v>38563168</v>
      </c>
      <c r="J20" s="25">
        <f t="shared" si="6"/>
        <v>38563168</v>
      </c>
      <c r="K20" s="25">
        <f t="shared" si="7"/>
        <v>219424424</v>
      </c>
      <c r="L20" s="26">
        <f t="shared" si="1"/>
        <v>0.14949999999999999</v>
      </c>
      <c r="M20" s="17"/>
    </row>
    <row r="21" spans="1:13" x14ac:dyDescent="0.35">
      <c r="A21" s="23">
        <v>2111111</v>
      </c>
      <c r="B21" s="24" t="s">
        <v>33</v>
      </c>
      <c r="C21" s="25">
        <v>692801987</v>
      </c>
      <c r="D21" s="25">
        <v>0</v>
      </c>
      <c r="E21" s="25">
        <v>0</v>
      </c>
      <c r="F21" s="25">
        <v>692801987</v>
      </c>
      <c r="G21" s="25">
        <v>0</v>
      </c>
      <c r="H21" s="25">
        <v>0</v>
      </c>
      <c r="I21" s="25">
        <v>0</v>
      </c>
      <c r="J21" s="25">
        <f t="shared" si="6"/>
        <v>0</v>
      </c>
      <c r="K21" s="25">
        <f t="shared" si="7"/>
        <v>692801987</v>
      </c>
      <c r="L21" s="26">
        <f t="shared" si="1"/>
        <v>0</v>
      </c>
      <c r="M21" s="17"/>
    </row>
    <row r="22" spans="1:13" x14ac:dyDescent="0.35">
      <c r="A22" s="23">
        <v>2111112</v>
      </c>
      <c r="B22" s="24" t="s">
        <v>34</v>
      </c>
      <c r="C22" s="25">
        <v>142800000</v>
      </c>
      <c r="D22" s="25">
        <v>0</v>
      </c>
      <c r="E22" s="25">
        <v>0</v>
      </c>
      <c r="F22" s="25">
        <v>142800000</v>
      </c>
      <c r="G22" s="25">
        <v>0</v>
      </c>
      <c r="H22" s="25">
        <v>142800000</v>
      </c>
      <c r="I22" s="25">
        <v>0</v>
      </c>
      <c r="J22" s="25">
        <f t="shared" si="6"/>
        <v>142800000</v>
      </c>
      <c r="K22" s="25">
        <f t="shared" si="7"/>
        <v>0</v>
      </c>
      <c r="L22" s="26">
        <f t="shared" si="1"/>
        <v>1</v>
      </c>
      <c r="M22" s="17"/>
    </row>
    <row r="23" spans="1:13" x14ac:dyDescent="0.35">
      <c r="A23" s="23">
        <v>2111113</v>
      </c>
      <c r="B23" s="24" t="s">
        <v>35</v>
      </c>
      <c r="C23" s="25">
        <v>215537280</v>
      </c>
      <c r="D23" s="25">
        <v>0</v>
      </c>
      <c r="E23" s="25">
        <v>0</v>
      </c>
      <c r="F23" s="25">
        <v>215537280</v>
      </c>
      <c r="G23" s="25">
        <v>0</v>
      </c>
      <c r="H23" s="25">
        <v>0</v>
      </c>
      <c r="I23" s="25">
        <v>24958751</v>
      </c>
      <c r="J23" s="25">
        <f t="shared" si="6"/>
        <v>24958751</v>
      </c>
      <c r="K23" s="25">
        <f t="shared" si="7"/>
        <v>190578529</v>
      </c>
      <c r="L23" s="26">
        <f t="shared" si="1"/>
        <v>0.1158</v>
      </c>
      <c r="M23" s="17"/>
    </row>
    <row r="24" spans="1:13" x14ac:dyDescent="0.35">
      <c r="A24" s="23">
        <v>2111114</v>
      </c>
      <c r="B24" s="24" t="s">
        <v>36</v>
      </c>
      <c r="C24" s="25">
        <v>13039015</v>
      </c>
      <c r="D24" s="25">
        <v>0</v>
      </c>
      <c r="E24" s="25">
        <v>0</v>
      </c>
      <c r="F24" s="25">
        <v>13039015</v>
      </c>
      <c r="G24" s="25">
        <v>0</v>
      </c>
      <c r="H24" s="25">
        <v>0</v>
      </c>
      <c r="I24" s="25">
        <v>0</v>
      </c>
      <c r="J24" s="25">
        <f t="shared" si="6"/>
        <v>0</v>
      </c>
      <c r="K24" s="25">
        <f t="shared" si="7"/>
        <v>13039015</v>
      </c>
      <c r="L24" s="26">
        <f t="shared" si="1"/>
        <v>0</v>
      </c>
      <c r="M24" s="17"/>
    </row>
    <row r="25" spans="1:13" s="18" customFormat="1" x14ac:dyDescent="0.35">
      <c r="A25" s="19">
        <v>21112</v>
      </c>
      <c r="B25" s="20" t="s">
        <v>37</v>
      </c>
      <c r="C25" s="21">
        <f>SUM(C26:C28)</f>
        <v>5210457089</v>
      </c>
      <c r="D25" s="21">
        <f t="shared" ref="D25:K25" si="8">SUM(D26:D28)</f>
        <v>0</v>
      </c>
      <c r="E25" s="21">
        <f t="shared" si="8"/>
        <v>0</v>
      </c>
      <c r="F25" s="21">
        <f>SUM(F26:F28)</f>
        <v>5210457089</v>
      </c>
      <c r="G25" s="21">
        <f t="shared" si="8"/>
        <v>0</v>
      </c>
      <c r="H25" s="21">
        <f t="shared" si="8"/>
        <v>188200</v>
      </c>
      <c r="I25" s="21">
        <f t="shared" si="8"/>
        <v>540723730</v>
      </c>
      <c r="J25" s="21">
        <f t="shared" si="8"/>
        <v>540911930</v>
      </c>
      <c r="K25" s="21">
        <f t="shared" si="8"/>
        <v>4669545159</v>
      </c>
      <c r="L25" s="22">
        <f t="shared" si="1"/>
        <v>0.1038</v>
      </c>
      <c r="M25" s="17"/>
    </row>
    <row r="26" spans="1:13" s="18" customFormat="1" x14ac:dyDescent="0.35">
      <c r="A26" s="23">
        <v>2111201</v>
      </c>
      <c r="B26" s="24" t="s">
        <v>38</v>
      </c>
      <c r="C26" s="25">
        <v>1139568565</v>
      </c>
      <c r="D26" s="25">
        <v>0</v>
      </c>
      <c r="E26" s="25">
        <v>0</v>
      </c>
      <c r="F26" s="25">
        <v>1139568565</v>
      </c>
      <c r="G26" s="25">
        <v>0</v>
      </c>
      <c r="H26" s="25">
        <v>166300</v>
      </c>
      <c r="I26" s="25">
        <v>107935963</v>
      </c>
      <c r="J26" s="25">
        <f>+G26+H26+I26</f>
        <v>108102263</v>
      </c>
      <c r="K26" s="25">
        <f>+F26-J26</f>
        <v>1031466302</v>
      </c>
      <c r="L26" s="26">
        <f t="shared" si="1"/>
        <v>9.4899999999999998E-2</v>
      </c>
      <c r="M26" s="17"/>
    </row>
    <row r="27" spans="1:13" x14ac:dyDescent="0.35">
      <c r="A27" s="23">
        <v>2111202</v>
      </c>
      <c r="B27" s="24" t="s">
        <v>39</v>
      </c>
      <c r="C27" s="25">
        <v>3910509615</v>
      </c>
      <c r="D27" s="25">
        <v>0</v>
      </c>
      <c r="E27" s="25">
        <v>0</v>
      </c>
      <c r="F27" s="25">
        <v>3910509615</v>
      </c>
      <c r="G27" s="25">
        <v>0</v>
      </c>
      <c r="H27" s="25">
        <v>20900</v>
      </c>
      <c r="I27" s="25">
        <v>415714467</v>
      </c>
      <c r="J27" s="25">
        <f>+G27+H27+I27</f>
        <v>415735367</v>
      </c>
      <c r="K27" s="25">
        <f>+F27-J27</f>
        <v>3494774248</v>
      </c>
      <c r="L27" s="26">
        <f t="shared" si="1"/>
        <v>0.10630000000000001</v>
      </c>
      <c r="M27" s="17"/>
    </row>
    <row r="28" spans="1:13" x14ac:dyDescent="0.35">
      <c r="A28" s="23">
        <v>2111203</v>
      </c>
      <c r="B28" s="24" t="s">
        <v>40</v>
      </c>
      <c r="C28" s="25">
        <v>160378909</v>
      </c>
      <c r="D28" s="25">
        <v>0</v>
      </c>
      <c r="E28" s="25">
        <v>0</v>
      </c>
      <c r="F28" s="25">
        <v>160378909</v>
      </c>
      <c r="G28" s="25">
        <v>0</v>
      </c>
      <c r="H28" s="25">
        <v>1000</v>
      </c>
      <c r="I28" s="25">
        <v>17073300</v>
      </c>
      <c r="J28" s="25">
        <f>+G28+H28+I28</f>
        <v>17074300</v>
      </c>
      <c r="K28" s="25">
        <f>+F28-J28</f>
        <v>143304609</v>
      </c>
      <c r="L28" s="26">
        <f t="shared" si="1"/>
        <v>0.1065</v>
      </c>
      <c r="M28" s="17"/>
    </row>
    <row r="29" spans="1:13" s="18" customFormat="1" x14ac:dyDescent="0.35">
      <c r="A29" s="34">
        <v>2112</v>
      </c>
      <c r="B29" s="35" t="s">
        <v>41</v>
      </c>
      <c r="C29" s="36">
        <f>+C30+C36+C42+C48+C67+C70+C74+C81</f>
        <v>44125895205</v>
      </c>
      <c r="D29" s="36">
        <f t="shared" ref="D29:I29" si="9">+D30+D36+D42+D48+D67+D70+D74+D81</f>
        <v>0</v>
      </c>
      <c r="E29" s="36">
        <f>+E30+E36+E42+E48+E67+E70+E74+E81</f>
        <v>0</v>
      </c>
      <c r="F29" s="36">
        <f>+F30+F36+F42+F48+F67+F70+F74+F81</f>
        <v>44125895205</v>
      </c>
      <c r="G29" s="36">
        <f t="shared" si="9"/>
        <v>846595137</v>
      </c>
      <c r="H29" s="36">
        <f t="shared" si="9"/>
        <v>6145387226</v>
      </c>
      <c r="I29" s="36">
        <f t="shared" si="9"/>
        <v>1555564442</v>
      </c>
      <c r="J29" s="36">
        <f>+J30+J36+J42+J48+J67+J70+J74+J81</f>
        <v>8547546805</v>
      </c>
      <c r="K29" s="36">
        <f t="shared" ref="K29" si="10">+K30+K36+K42+K48+K67+K70+K74+K81</f>
        <v>35578348400</v>
      </c>
      <c r="L29" s="37">
        <f t="shared" si="1"/>
        <v>0.19370000000000001</v>
      </c>
      <c r="M29" s="17"/>
    </row>
    <row r="30" spans="1:13" s="18" customFormat="1" x14ac:dyDescent="0.35">
      <c r="A30" s="19">
        <v>21121</v>
      </c>
      <c r="B30" s="20" t="s">
        <v>42</v>
      </c>
      <c r="C30" s="21">
        <f>SUM(C31:C35)</f>
        <v>2453879546</v>
      </c>
      <c r="D30" s="21">
        <f t="shared" ref="D30:I30" si="11">SUM(D31:D35)</f>
        <v>0</v>
      </c>
      <c r="E30" s="21">
        <f>SUM(E31:E35)</f>
        <v>0</v>
      </c>
      <c r="F30" s="21">
        <f>SUM(F31:F35)</f>
        <v>2453879546</v>
      </c>
      <c r="G30" s="21">
        <f t="shared" si="11"/>
        <v>99642684</v>
      </c>
      <c r="H30" s="21">
        <f t="shared" si="11"/>
        <v>2689580</v>
      </c>
      <c r="I30" s="21">
        <f t="shared" si="11"/>
        <v>0</v>
      </c>
      <c r="J30" s="21">
        <f>SUM(J31:J35)</f>
        <v>102332264</v>
      </c>
      <c r="K30" s="21">
        <f t="shared" ref="K30" si="12">SUM(K31:K35)</f>
        <v>2351547282</v>
      </c>
      <c r="L30" s="22">
        <f t="shared" si="1"/>
        <v>4.1700000000000001E-2</v>
      </c>
      <c r="M30" s="17"/>
    </row>
    <row r="31" spans="1:13" x14ac:dyDescent="0.35">
      <c r="A31" s="23">
        <v>2112101</v>
      </c>
      <c r="B31" s="24" t="s">
        <v>43</v>
      </c>
      <c r="C31" s="25">
        <v>75869118</v>
      </c>
      <c r="D31" s="25">
        <v>0</v>
      </c>
      <c r="E31" s="25">
        <v>0</v>
      </c>
      <c r="F31" s="25">
        <v>75869118</v>
      </c>
      <c r="G31" s="25">
        <v>0</v>
      </c>
      <c r="H31" s="25">
        <v>1369118</v>
      </c>
      <c r="I31" s="25">
        <v>0</v>
      </c>
      <c r="J31" s="25">
        <f>+G31+H31+I31</f>
        <v>1369118</v>
      </c>
      <c r="K31" s="25">
        <f>+F31-J31</f>
        <v>74500000</v>
      </c>
      <c r="L31" s="26">
        <f t="shared" si="1"/>
        <v>1.7999999999999999E-2</v>
      </c>
      <c r="M31" s="17"/>
    </row>
    <row r="32" spans="1:13" x14ac:dyDescent="0.35">
      <c r="A32" s="23">
        <v>2112102</v>
      </c>
      <c r="B32" s="24" t="s">
        <v>44</v>
      </c>
      <c r="C32" s="25">
        <v>1500000</v>
      </c>
      <c r="D32" s="25">
        <v>0</v>
      </c>
      <c r="E32" s="25">
        <v>0</v>
      </c>
      <c r="F32" s="25">
        <v>1500000</v>
      </c>
      <c r="G32" s="25">
        <v>0</v>
      </c>
      <c r="H32" s="25">
        <v>0</v>
      </c>
      <c r="I32" s="25">
        <v>0</v>
      </c>
      <c r="J32" s="25">
        <f>+G32+H32+I32</f>
        <v>0</v>
      </c>
      <c r="K32" s="25">
        <f>+F32-J32</f>
        <v>1500000</v>
      </c>
      <c r="L32" s="26">
        <f t="shared" si="1"/>
        <v>0</v>
      </c>
      <c r="M32" s="17"/>
    </row>
    <row r="33" spans="1:13" x14ac:dyDescent="0.35">
      <c r="A33" s="23">
        <v>2112103</v>
      </c>
      <c r="B33" s="24" t="s">
        <v>45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f>+G33+H33+I33</f>
        <v>0</v>
      </c>
      <c r="K33" s="25">
        <f>+F33-J33</f>
        <v>0</v>
      </c>
      <c r="L33" s="26" t="e">
        <f t="shared" si="1"/>
        <v>#DIV/0!</v>
      </c>
      <c r="M33" s="17"/>
    </row>
    <row r="34" spans="1:13" x14ac:dyDescent="0.35">
      <c r="A34" s="23">
        <v>2112104</v>
      </c>
      <c r="B34" s="24" t="s">
        <v>46</v>
      </c>
      <c r="C34" s="25">
        <v>1100000000</v>
      </c>
      <c r="D34" s="25">
        <v>0</v>
      </c>
      <c r="E34" s="25">
        <v>0</v>
      </c>
      <c r="F34" s="25">
        <v>1100000000</v>
      </c>
      <c r="G34" s="25">
        <v>0</v>
      </c>
      <c r="H34" s="25">
        <v>0</v>
      </c>
      <c r="I34" s="25">
        <v>0</v>
      </c>
      <c r="J34" s="25">
        <f>+G34+H34+I34</f>
        <v>0</v>
      </c>
      <c r="K34" s="25">
        <f>+F34-J34</f>
        <v>1100000000</v>
      </c>
      <c r="L34" s="26">
        <f t="shared" si="1"/>
        <v>0</v>
      </c>
      <c r="M34" s="17"/>
    </row>
    <row r="35" spans="1:13" s="28" customFormat="1" x14ac:dyDescent="0.35">
      <c r="A35" s="23">
        <v>2112105</v>
      </c>
      <c r="B35" s="24" t="s">
        <v>47</v>
      </c>
      <c r="C35" s="25">
        <v>1276510428</v>
      </c>
      <c r="D35" s="25">
        <v>0</v>
      </c>
      <c r="E35" s="25">
        <v>0</v>
      </c>
      <c r="F35" s="25">
        <v>1276510428</v>
      </c>
      <c r="G35" s="25">
        <v>99642684</v>
      </c>
      <c r="H35" s="25">
        <v>1320462</v>
      </c>
      <c r="I35" s="25">
        <v>0</v>
      </c>
      <c r="J35" s="25">
        <f>+G35+H35+I35</f>
        <v>100963146</v>
      </c>
      <c r="K35" s="25">
        <f>+F35-J35</f>
        <v>1175547282</v>
      </c>
      <c r="L35" s="26">
        <f t="shared" si="1"/>
        <v>7.9100000000000004E-2</v>
      </c>
      <c r="M35" s="17"/>
    </row>
    <row r="36" spans="1:13" s="18" customFormat="1" x14ac:dyDescent="0.35">
      <c r="A36" s="19">
        <v>21122</v>
      </c>
      <c r="B36" s="20" t="s">
        <v>48</v>
      </c>
      <c r="C36" s="21">
        <f>SUM(C37:C41)</f>
        <v>10892348362</v>
      </c>
      <c r="D36" s="21">
        <f t="shared" ref="D36:I36" si="13">SUM(D37:D41)</f>
        <v>0</v>
      </c>
      <c r="E36" s="21">
        <f t="shared" si="13"/>
        <v>0</v>
      </c>
      <c r="F36" s="21">
        <f>SUM(F37:F41)</f>
        <v>10892348362</v>
      </c>
      <c r="G36" s="21">
        <f t="shared" si="13"/>
        <v>509006354</v>
      </c>
      <c r="H36" s="21">
        <f t="shared" si="13"/>
        <v>914013210</v>
      </c>
      <c r="I36" s="21">
        <f t="shared" si="13"/>
        <v>336228335</v>
      </c>
      <c r="J36" s="21">
        <f>SUM(J37:J41)</f>
        <v>1759247899</v>
      </c>
      <c r="K36" s="21">
        <f t="shared" ref="K36" si="14">SUM(K37:K41)</f>
        <v>9133100463</v>
      </c>
      <c r="L36" s="22">
        <f t="shared" si="1"/>
        <v>0.1615</v>
      </c>
      <c r="M36" s="17"/>
    </row>
    <row r="37" spans="1:13" x14ac:dyDescent="0.35">
      <c r="A37" s="23">
        <v>2112201</v>
      </c>
      <c r="B37" s="24" t="s">
        <v>49</v>
      </c>
      <c r="C37" s="25">
        <v>512429194</v>
      </c>
      <c r="D37" s="25">
        <v>0</v>
      </c>
      <c r="E37" s="25">
        <v>0</v>
      </c>
      <c r="F37" s="25">
        <v>512429194</v>
      </c>
      <c r="G37" s="25">
        <v>57846284</v>
      </c>
      <c r="H37" s="25">
        <v>55622903</v>
      </c>
      <c r="I37" s="25">
        <v>6057378</v>
      </c>
      <c r="J37" s="25">
        <f>+G37+H37+I37</f>
        <v>119526565</v>
      </c>
      <c r="K37" s="25">
        <f>+F37-J37</f>
        <v>392902629</v>
      </c>
      <c r="L37" s="26">
        <f t="shared" si="1"/>
        <v>0.23330000000000001</v>
      </c>
      <c r="M37" s="17"/>
    </row>
    <row r="38" spans="1:13" x14ac:dyDescent="0.35">
      <c r="A38" s="23">
        <v>2112202</v>
      </c>
      <c r="B38" s="24" t="s">
        <v>50</v>
      </c>
      <c r="C38" s="25">
        <v>9766360022</v>
      </c>
      <c r="D38" s="25">
        <v>0</v>
      </c>
      <c r="E38" s="25">
        <v>0</v>
      </c>
      <c r="F38" s="25">
        <v>9766360022</v>
      </c>
      <c r="G38" s="25">
        <v>451160070</v>
      </c>
      <c r="H38" s="25">
        <v>846049111</v>
      </c>
      <c r="I38" s="25">
        <v>325490800</v>
      </c>
      <c r="J38" s="25">
        <f>+G38+H38+I38</f>
        <v>1622699981</v>
      </c>
      <c r="K38" s="25">
        <f>+F38-J38</f>
        <v>8143660041</v>
      </c>
      <c r="L38" s="26">
        <f t="shared" si="1"/>
        <v>0.16619999999999999</v>
      </c>
      <c r="M38" s="17"/>
    </row>
    <row r="39" spans="1:13" x14ac:dyDescent="0.35">
      <c r="A39" s="23">
        <v>2112203</v>
      </c>
      <c r="B39" s="24" t="s">
        <v>51</v>
      </c>
      <c r="C39" s="25">
        <v>17449454</v>
      </c>
      <c r="D39" s="25">
        <v>0</v>
      </c>
      <c r="E39" s="25">
        <v>0</v>
      </c>
      <c r="F39" s="25">
        <v>17449454</v>
      </c>
      <c r="G39" s="25">
        <v>0</v>
      </c>
      <c r="H39" s="25">
        <v>3549095</v>
      </c>
      <c r="I39" s="25">
        <v>4185199</v>
      </c>
      <c r="J39" s="25">
        <f>+G39+H39+I39</f>
        <v>7734294</v>
      </c>
      <c r="K39" s="25">
        <f>+F39-J39</f>
        <v>9715160</v>
      </c>
      <c r="L39" s="26">
        <f t="shared" si="1"/>
        <v>0.44319999999999998</v>
      </c>
      <c r="M39" s="17"/>
    </row>
    <row r="40" spans="1:13" x14ac:dyDescent="0.35">
      <c r="A40" s="23">
        <v>2112204</v>
      </c>
      <c r="B40" s="24" t="s">
        <v>52</v>
      </c>
      <c r="C40" s="25">
        <v>547707001</v>
      </c>
      <c r="D40" s="25">
        <v>0</v>
      </c>
      <c r="E40" s="25">
        <v>0</v>
      </c>
      <c r="F40" s="25">
        <v>547707001</v>
      </c>
      <c r="G40" s="25">
        <v>0</v>
      </c>
      <c r="H40" s="25">
        <v>6593516</v>
      </c>
      <c r="I40" s="25">
        <v>494958</v>
      </c>
      <c r="J40" s="25">
        <f>+G40+H40+I40</f>
        <v>7088474</v>
      </c>
      <c r="K40" s="25">
        <f>+F40-J40</f>
        <v>540618527</v>
      </c>
      <c r="L40" s="26">
        <f t="shared" si="1"/>
        <v>1.29E-2</v>
      </c>
      <c r="M40" s="17"/>
    </row>
    <row r="41" spans="1:13" x14ac:dyDescent="0.35">
      <c r="A41" s="23">
        <v>2112205</v>
      </c>
      <c r="B41" s="24" t="s">
        <v>53</v>
      </c>
      <c r="C41" s="25">
        <v>48402691</v>
      </c>
      <c r="D41" s="25">
        <v>0</v>
      </c>
      <c r="E41" s="25">
        <v>0</v>
      </c>
      <c r="F41" s="25">
        <v>48402691</v>
      </c>
      <c r="G41" s="25">
        <v>0</v>
      </c>
      <c r="H41" s="25">
        <v>2198585</v>
      </c>
      <c r="I41" s="25">
        <v>0</v>
      </c>
      <c r="J41" s="25">
        <f>+G41+H41+I41</f>
        <v>2198585</v>
      </c>
      <c r="K41" s="25">
        <f>+F41-J41</f>
        <v>46204106</v>
      </c>
      <c r="L41" s="26">
        <f t="shared" si="1"/>
        <v>4.5400000000000003E-2</v>
      </c>
      <c r="M41" s="17"/>
    </row>
    <row r="42" spans="1:13" s="18" customFormat="1" x14ac:dyDescent="0.35">
      <c r="A42" s="19">
        <v>21123</v>
      </c>
      <c r="B42" s="20" t="s">
        <v>54</v>
      </c>
      <c r="C42" s="21">
        <f>SUM(C43:C47)</f>
        <v>187486435</v>
      </c>
      <c r="D42" s="21">
        <f t="shared" ref="D42:I42" si="15">SUM(D43:D47)</f>
        <v>0</v>
      </c>
      <c r="E42" s="21">
        <f t="shared" si="15"/>
        <v>0</v>
      </c>
      <c r="F42" s="21">
        <f>SUM(F43:F47)</f>
        <v>187486435</v>
      </c>
      <c r="G42" s="21">
        <f t="shared" si="15"/>
        <v>0</v>
      </c>
      <c r="H42" s="21">
        <f t="shared" si="15"/>
        <v>19844592</v>
      </c>
      <c r="I42" s="21">
        <f t="shared" si="15"/>
        <v>3467322</v>
      </c>
      <c r="J42" s="21">
        <f>SUM(J43:J47)</f>
        <v>23311914</v>
      </c>
      <c r="K42" s="21">
        <f t="shared" ref="K42" si="16">SUM(K43:K47)</f>
        <v>164174521</v>
      </c>
      <c r="L42" s="22">
        <f t="shared" si="1"/>
        <v>0.12429999999999999</v>
      </c>
      <c r="M42" s="17"/>
    </row>
    <row r="43" spans="1:13" x14ac:dyDescent="0.35">
      <c r="A43" s="23">
        <v>2112301</v>
      </c>
      <c r="B43" s="24" t="s">
        <v>55</v>
      </c>
      <c r="C43" s="25">
        <v>7027634</v>
      </c>
      <c r="D43" s="25">
        <v>0</v>
      </c>
      <c r="E43" s="25">
        <v>0</v>
      </c>
      <c r="F43" s="25">
        <v>7027634</v>
      </c>
      <c r="G43" s="25">
        <v>0</v>
      </c>
      <c r="H43" s="25">
        <v>0</v>
      </c>
      <c r="I43" s="25">
        <v>0</v>
      </c>
      <c r="J43" s="25">
        <f>+G43+H43+I43</f>
        <v>0</v>
      </c>
      <c r="K43" s="25">
        <f>+F43-J43</f>
        <v>7027634</v>
      </c>
      <c r="L43" s="26">
        <f t="shared" si="1"/>
        <v>0</v>
      </c>
      <c r="M43" s="17"/>
    </row>
    <row r="44" spans="1:13" x14ac:dyDescent="0.35">
      <c r="A44" s="23">
        <v>2112302</v>
      </c>
      <c r="B44" s="24" t="s">
        <v>56</v>
      </c>
      <c r="C44" s="25">
        <v>43820143</v>
      </c>
      <c r="D44" s="25">
        <v>0</v>
      </c>
      <c r="E44" s="25">
        <v>0</v>
      </c>
      <c r="F44" s="25">
        <v>43820143</v>
      </c>
      <c r="G44" s="25">
        <v>0</v>
      </c>
      <c r="H44" s="25">
        <v>4606796</v>
      </c>
      <c r="I44" s="25">
        <v>26500</v>
      </c>
      <c r="J44" s="25">
        <f>+G44+H44+I44</f>
        <v>4633296</v>
      </c>
      <c r="K44" s="25">
        <f>+F44-J44</f>
        <v>39186847</v>
      </c>
      <c r="L44" s="26">
        <f t="shared" si="1"/>
        <v>0.1057</v>
      </c>
      <c r="M44" s="17"/>
    </row>
    <row r="45" spans="1:13" x14ac:dyDescent="0.35">
      <c r="A45" s="23">
        <v>2112303</v>
      </c>
      <c r="B45" s="24" t="s">
        <v>57</v>
      </c>
      <c r="C45" s="25">
        <v>23800000</v>
      </c>
      <c r="D45" s="25">
        <v>0</v>
      </c>
      <c r="E45" s="25">
        <v>0</v>
      </c>
      <c r="F45" s="25">
        <v>23800000</v>
      </c>
      <c r="G45" s="25">
        <v>0</v>
      </c>
      <c r="H45" s="25">
        <v>15237796</v>
      </c>
      <c r="I45" s="25">
        <v>1762204</v>
      </c>
      <c r="J45" s="25">
        <f>+G45+H45+I45</f>
        <v>17000000</v>
      </c>
      <c r="K45" s="25">
        <f>+F45-J45</f>
        <v>6800000</v>
      </c>
      <c r="L45" s="26">
        <f t="shared" si="1"/>
        <v>0.71430000000000005</v>
      </c>
      <c r="M45" s="17"/>
    </row>
    <row r="46" spans="1:13" x14ac:dyDescent="0.35">
      <c r="A46" s="23">
        <v>2112304</v>
      </c>
      <c r="B46" s="24" t="s">
        <v>58</v>
      </c>
      <c r="C46" s="25">
        <v>52019828</v>
      </c>
      <c r="D46" s="25">
        <v>0</v>
      </c>
      <c r="E46" s="25">
        <v>0</v>
      </c>
      <c r="F46" s="25">
        <v>52019828</v>
      </c>
      <c r="G46" s="25">
        <v>0</v>
      </c>
      <c r="H46" s="25">
        <v>0</v>
      </c>
      <c r="I46" s="25">
        <v>1678618</v>
      </c>
      <c r="J46" s="25">
        <f>+G46+H46+I46</f>
        <v>1678618</v>
      </c>
      <c r="K46" s="25">
        <f>+F46-J46</f>
        <v>50341210</v>
      </c>
      <c r="L46" s="26">
        <f t="shared" si="1"/>
        <v>3.2300000000000002E-2</v>
      </c>
      <c r="M46" s="17"/>
    </row>
    <row r="47" spans="1:13" x14ac:dyDescent="0.35">
      <c r="A47" s="23">
        <v>2112305</v>
      </c>
      <c r="B47" s="24" t="s">
        <v>59</v>
      </c>
      <c r="C47" s="25">
        <v>60818830</v>
      </c>
      <c r="D47" s="25">
        <v>0</v>
      </c>
      <c r="E47" s="25">
        <v>0</v>
      </c>
      <c r="F47" s="25">
        <v>60818830</v>
      </c>
      <c r="G47" s="25">
        <v>0</v>
      </c>
      <c r="H47" s="25">
        <v>0</v>
      </c>
      <c r="I47" s="25">
        <v>0</v>
      </c>
      <c r="J47" s="25">
        <f>+G47+H47+I47</f>
        <v>0</v>
      </c>
      <c r="K47" s="25">
        <f>+F47-J47</f>
        <v>60818830</v>
      </c>
      <c r="L47" s="26">
        <f t="shared" si="1"/>
        <v>0</v>
      </c>
      <c r="M47" s="17"/>
    </row>
    <row r="48" spans="1:13" s="18" customFormat="1" x14ac:dyDescent="0.35">
      <c r="A48" s="19">
        <v>21124</v>
      </c>
      <c r="B48" s="20" t="s">
        <v>60</v>
      </c>
      <c r="C48" s="21">
        <f>SUM(C49:C66)</f>
        <v>20175378047</v>
      </c>
      <c r="D48" s="21">
        <f>SUM(D49:D66)</f>
        <v>0</v>
      </c>
      <c r="E48" s="21">
        <f>SUM(E49:E66)</f>
        <v>0</v>
      </c>
      <c r="F48" s="21">
        <f>SUM(F49:F66)</f>
        <v>20175378047</v>
      </c>
      <c r="G48" s="21">
        <f t="shared" ref="G48:I48" si="17">SUM(G49:G66)</f>
        <v>48329946</v>
      </c>
      <c r="H48" s="21">
        <f t="shared" si="17"/>
        <v>4176093927</v>
      </c>
      <c r="I48" s="21">
        <f t="shared" si="17"/>
        <v>654654177</v>
      </c>
      <c r="J48" s="21">
        <f>SUM(J49:J66)</f>
        <v>4879078050</v>
      </c>
      <c r="K48" s="21">
        <f t="shared" ref="K48" si="18">SUM(K49:K66)</f>
        <v>15296299997</v>
      </c>
      <c r="L48" s="22">
        <f t="shared" si="1"/>
        <v>0.24179999999999999</v>
      </c>
      <c r="M48" s="17"/>
    </row>
    <row r="49" spans="1:13" x14ac:dyDescent="0.35">
      <c r="A49" s="23">
        <v>2112401</v>
      </c>
      <c r="B49" s="24" t="s">
        <v>61</v>
      </c>
      <c r="C49" s="25">
        <v>415464687</v>
      </c>
      <c r="D49" s="25">
        <v>0</v>
      </c>
      <c r="E49" s="25">
        <v>0</v>
      </c>
      <c r="F49" s="25">
        <v>415464687</v>
      </c>
      <c r="G49" s="25">
        <v>0</v>
      </c>
      <c r="H49" s="25">
        <v>407633</v>
      </c>
      <c r="I49" s="25">
        <v>43275265</v>
      </c>
      <c r="J49" s="25">
        <f t="shared" ref="J49:J66" si="19">+G49+H49+I49</f>
        <v>43682898</v>
      </c>
      <c r="K49" s="25">
        <f t="shared" ref="K49:K66" si="20">+F49-J49</f>
        <v>371781789</v>
      </c>
      <c r="L49" s="26">
        <f t="shared" si="1"/>
        <v>0.1051</v>
      </c>
      <c r="M49" s="17"/>
    </row>
    <row r="50" spans="1:13" x14ac:dyDescent="0.35">
      <c r="A50" s="23">
        <v>2112402</v>
      </c>
      <c r="B50" s="24" t="s">
        <v>62</v>
      </c>
      <c r="C50" s="25">
        <v>293927507</v>
      </c>
      <c r="D50" s="25">
        <v>0</v>
      </c>
      <c r="E50" s="25">
        <v>0</v>
      </c>
      <c r="F50" s="25">
        <v>293927507</v>
      </c>
      <c r="G50" s="25">
        <v>0</v>
      </c>
      <c r="H50" s="25">
        <v>117526190</v>
      </c>
      <c r="I50" s="25">
        <v>31690486</v>
      </c>
      <c r="J50" s="25">
        <f t="shared" si="19"/>
        <v>149216676</v>
      </c>
      <c r="K50" s="25">
        <f t="shared" si="20"/>
        <v>144710831</v>
      </c>
      <c r="L50" s="26">
        <f t="shared" si="1"/>
        <v>0.50770000000000004</v>
      </c>
      <c r="M50" s="17"/>
    </row>
    <row r="51" spans="1:13" x14ac:dyDescent="0.35">
      <c r="A51" s="23">
        <v>2112403</v>
      </c>
      <c r="B51" s="24" t="s">
        <v>63</v>
      </c>
      <c r="C51" s="25">
        <v>391343330</v>
      </c>
      <c r="D51" s="25">
        <v>0</v>
      </c>
      <c r="E51" s="25">
        <v>0</v>
      </c>
      <c r="F51" s="25">
        <v>391343330</v>
      </c>
      <c r="G51" s="25">
        <v>0</v>
      </c>
      <c r="H51" s="25">
        <v>323548777</v>
      </c>
      <c r="I51" s="25">
        <v>29714553</v>
      </c>
      <c r="J51" s="25">
        <f t="shared" si="19"/>
        <v>353263330</v>
      </c>
      <c r="K51" s="25">
        <f t="shared" si="20"/>
        <v>38080000</v>
      </c>
      <c r="L51" s="26">
        <f t="shared" si="1"/>
        <v>0.90269999999999995</v>
      </c>
      <c r="M51" s="17"/>
    </row>
    <row r="52" spans="1:13" x14ac:dyDescent="0.35">
      <c r="A52" s="23">
        <v>2112404</v>
      </c>
      <c r="B52" s="24" t="s">
        <v>64</v>
      </c>
      <c r="C52" s="25">
        <v>165670096</v>
      </c>
      <c r="D52" s="25">
        <v>0</v>
      </c>
      <c r="E52" s="25">
        <v>0</v>
      </c>
      <c r="F52" s="25">
        <v>165670096</v>
      </c>
      <c r="G52" s="25">
        <v>0</v>
      </c>
      <c r="H52" s="25">
        <v>0</v>
      </c>
      <c r="I52" s="25">
        <v>26828884</v>
      </c>
      <c r="J52" s="25">
        <f t="shared" si="19"/>
        <v>26828884</v>
      </c>
      <c r="K52" s="25">
        <f t="shared" si="20"/>
        <v>138841212</v>
      </c>
      <c r="L52" s="26">
        <f t="shared" si="1"/>
        <v>0.16189999999999999</v>
      </c>
      <c r="M52" s="17"/>
    </row>
    <row r="53" spans="1:13" x14ac:dyDescent="0.35">
      <c r="A53" s="23">
        <v>2112405</v>
      </c>
      <c r="B53" s="24" t="s">
        <v>65</v>
      </c>
      <c r="C53" s="25">
        <v>230302519</v>
      </c>
      <c r="D53" s="25">
        <v>0</v>
      </c>
      <c r="E53" s="25">
        <v>0</v>
      </c>
      <c r="F53" s="25">
        <v>230302519</v>
      </c>
      <c r="G53" s="25">
        <v>0</v>
      </c>
      <c r="H53" s="25">
        <v>210330545</v>
      </c>
      <c r="I53" s="25">
        <v>19971974</v>
      </c>
      <c r="J53" s="25">
        <f t="shared" si="19"/>
        <v>230302519</v>
      </c>
      <c r="K53" s="25">
        <f t="shared" si="20"/>
        <v>0</v>
      </c>
      <c r="L53" s="26">
        <f t="shared" si="1"/>
        <v>1</v>
      </c>
      <c r="M53" s="17"/>
    </row>
    <row r="54" spans="1:13" x14ac:dyDescent="0.35">
      <c r="A54" s="23">
        <v>2112406</v>
      </c>
      <c r="B54" s="24" t="s">
        <v>66</v>
      </c>
      <c r="C54" s="25">
        <v>86171455</v>
      </c>
      <c r="D54" s="25">
        <v>0</v>
      </c>
      <c r="E54" s="25">
        <v>0</v>
      </c>
      <c r="F54" s="25">
        <v>86171455</v>
      </c>
      <c r="G54" s="25">
        <v>0</v>
      </c>
      <c r="H54" s="25">
        <v>7518107</v>
      </c>
      <c r="I54" s="25">
        <v>1011900</v>
      </c>
      <c r="J54" s="25">
        <f t="shared" si="19"/>
        <v>8530007</v>
      </c>
      <c r="K54" s="25">
        <f t="shared" si="20"/>
        <v>77641448</v>
      </c>
      <c r="L54" s="26">
        <f t="shared" si="1"/>
        <v>9.9000000000000005E-2</v>
      </c>
      <c r="M54" s="17"/>
    </row>
    <row r="55" spans="1:13" x14ac:dyDescent="0.35">
      <c r="A55" s="23">
        <v>2112407</v>
      </c>
      <c r="B55" s="24" t="s">
        <v>67</v>
      </c>
      <c r="C55" s="25">
        <v>1489895103</v>
      </c>
      <c r="D55" s="25">
        <v>0</v>
      </c>
      <c r="E55" s="25">
        <v>0</v>
      </c>
      <c r="F55" s="25">
        <v>1489895103</v>
      </c>
      <c r="G55" s="25">
        <v>0</v>
      </c>
      <c r="H55" s="25">
        <v>989753281</v>
      </c>
      <c r="I55" s="25">
        <v>82191902</v>
      </c>
      <c r="J55" s="25">
        <f t="shared" si="19"/>
        <v>1071945183</v>
      </c>
      <c r="K55" s="25">
        <f t="shared" si="20"/>
        <v>417949920</v>
      </c>
      <c r="L55" s="26">
        <f t="shared" si="1"/>
        <v>0.71950000000000003</v>
      </c>
      <c r="M55" s="17"/>
    </row>
    <row r="56" spans="1:13" x14ac:dyDescent="0.35">
      <c r="A56" s="23">
        <v>2112408</v>
      </c>
      <c r="B56" s="24" t="s">
        <v>68</v>
      </c>
      <c r="C56" s="25">
        <v>159936000</v>
      </c>
      <c r="D56" s="25">
        <v>0</v>
      </c>
      <c r="E56" s="25">
        <v>0</v>
      </c>
      <c r="F56" s="25">
        <v>159936000</v>
      </c>
      <c r="G56" s="25">
        <v>0</v>
      </c>
      <c r="H56" s="25">
        <v>0</v>
      </c>
      <c r="I56" s="25">
        <v>0</v>
      </c>
      <c r="J56" s="25">
        <f t="shared" si="19"/>
        <v>0</v>
      </c>
      <c r="K56" s="25">
        <f t="shared" si="20"/>
        <v>159936000</v>
      </c>
      <c r="L56" s="26">
        <f t="shared" si="1"/>
        <v>0</v>
      </c>
      <c r="M56" s="17"/>
    </row>
    <row r="57" spans="1:13" x14ac:dyDescent="0.35">
      <c r="A57" s="23">
        <v>2112409</v>
      </c>
      <c r="B57" s="24" t="s">
        <v>69</v>
      </c>
      <c r="C57" s="25">
        <v>0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f t="shared" si="19"/>
        <v>0</v>
      </c>
      <c r="K57" s="25">
        <f t="shared" si="20"/>
        <v>0</v>
      </c>
      <c r="L57" s="26" t="e">
        <f t="shared" si="1"/>
        <v>#DIV/0!</v>
      </c>
      <c r="M57" s="17"/>
    </row>
    <row r="58" spans="1:13" x14ac:dyDescent="0.35">
      <c r="A58" s="23">
        <v>2112410</v>
      </c>
      <c r="B58" s="24" t="s">
        <v>70</v>
      </c>
      <c r="C58" s="25">
        <v>306444167</v>
      </c>
      <c r="D58" s="25">
        <v>0</v>
      </c>
      <c r="E58" s="25">
        <v>0</v>
      </c>
      <c r="F58" s="25">
        <v>306444167</v>
      </c>
      <c r="G58" s="25">
        <v>0</v>
      </c>
      <c r="H58" s="25">
        <v>288135449</v>
      </c>
      <c r="I58" s="25">
        <v>13896</v>
      </c>
      <c r="J58" s="25">
        <f t="shared" si="19"/>
        <v>288149345</v>
      </c>
      <c r="K58" s="25">
        <f t="shared" si="20"/>
        <v>18294822</v>
      </c>
      <c r="L58" s="26">
        <f t="shared" si="1"/>
        <v>0.94030000000000002</v>
      </c>
      <c r="M58" s="17"/>
    </row>
    <row r="59" spans="1:13" x14ac:dyDescent="0.35">
      <c r="A59" s="23">
        <v>2112411</v>
      </c>
      <c r="B59" s="24" t="s">
        <v>71</v>
      </c>
      <c r="C59" s="25">
        <v>340920516</v>
      </c>
      <c r="D59" s="25">
        <v>0</v>
      </c>
      <c r="E59" s="25">
        <v>0</v>
      </c>
      <c r="F59" s="25">
        <v>340920516</v>
      </c>
      <c r="G59" s="25">
        <v>0</v>
      </c>
      <c r="H59" s="25">
        <v>164522352</v>
      </c>
      <c r="I59" s="25">
        <v>14290548</v>
      </c>
      <c r="J59" s="25">
        <f t="shared" si="19"/>
        <v>178812900</v>
      </c>
      <c r="K59" s="25">
        <f t="shared" si="20"/>
        <v>162107616</v>
      </c>
      <c r="L59" s="26">
        <f t="shared" si="1"/>
        <v>0.52449999999999997</v>
      </c>
      <c r="M59" s="17"/>
    </row>
    <row r="60" spans="1:13" x14ac:dyDescent="0.35">
      <c r="A60" s="23">
        <v>2112412</v>
      </c>
      <c r="B60" s="24" t="s">
        <v>72</v>
      </c>
      <c r="C60" s="25">
        <v>9561039014</v>
      </c>
      <c r="D60" s="25">
        <v>0</v>
      </c>
      <c r="E60" s="25">
        <v>0</v>
      </c>
      <c r="F60" s="25">
        <v>9561039014</v>
      </c>
      <c r="G60" s="25">
        <v>0</v>
      </c>
      <c r="H60" s="25">
        <v>0</v>
      </c>
      <c r="I60" s="25">
        <v>0</v>
      </c>
      <c r="J60" s="25">
        <f t="shared" si="19"/>
        <v>0</v>
      </c>
      <c r="K60" s="25">
        <f t="shared" si="20"/>
        <v>9561039014</v>
      </c>
      <c r="L60" s="26">
        <f t="shared" si="1"/>
        <v>0</v>
      </c>
      <c r="M60" s="17"/>
    </row>
    <row r="61" spans="1:13" x14ac:dyDescent="0.35">
      <c r="A61" s="23">
        <v>2112413</v>
      </c>
      <c r="B61" s="24" t="s">
        <v>73</v>
      </c>
      <c r="C61" s="25">
        <v>3981935901</v>
      </c>
      <c r="D61" s="25">
        <v>0</v>
      </c>
      <c r="E61" s="25">
        <v>0</v>
      </c>
      <c r="F61" s="25">
        <v>3981935901</v>
      </c>
      <c r="G61" s="25">
        <v>0</v>
      </c>
      <c r="H61" s="25">
        <v>0</v>
      </c>
      <c r="I61" s="25">
        <v>11352600</v>
      </c>
      <c r="J61" s="25">
        <f t="shared" si="19"/>
        <v>11352600</v>
      </c>
      <c r="K61" s="25">
        <f t="shared" si="20"/>
        <v>3970583301</v>
      </c>
      <c r="L61" s="26">
        <f t="shared" si="1"/>
        <v>2.8999999999999998E-3</v>
      </c>
      <c r="M61" s="17"/>
    </row>
    <row r="62" spans="1:13" x14ac:dyDescent="0.35">
      <c r="A62" s="23">
        <v>2112414</v>
      </c>
      <c r="B62" s="24" t="s">
        <v>74</v>
      </c>
      <c r="C62" s="25">
        <v>2449445356</v>
      </c>
      <c r="D62" s="25">
        <v>0</v>
      </c>
      <c r="E62" s="25">
        <v>0</v>
      </c>
      <c r="F62" s="25">
        <v>2449445356</v>
      </c>
      <c r="G62" s="25">
        <v>0</v>
      </c>
      <c r="H62" s="25">
        <v>2058044253</v>
      </c>
      <c r="I62" s="25">
        <v>391401103</v>
      </c>
      <c r="J62" s="25">
        <f t="shared" si="19"/>
        <v>2449445356</v>
      </c>
      <c r="K62" s="25">
        <f t="shared" si="20"/>
        <v>0</v>
      </c>
      <c r="L62" s="26">
        <f t="shared" si="1"/>
        <v>1</v>
      </c>
      <c r="M62" s="17"/>
    </row>
    <row r="63" spans="1:13" x14ac:dyDescent="0.35">
      <c r="A63" s="23">
        <v>2112415</v>
      </c>
      <c r="B63" s="24" t="s">
        <v>75</v>
      </c>
      <c r="C63" s="25">
        <v>133356857</v>
      </c>
      <c r="D63" s="25">
        <v>0</v>
      </c>
      <c r="E63" s="25">
        <v>0</v>
      </c>
      <c r="F63" s="25">
        <v>133356857</v>
      </c>
      <c r="G63" s="25">
        <v>48329946</v>
      </c>
      <c r="H63" s="25">
        <v>0</v>
      </c>
      <c r="I63" s="25">
        <v>0</v>
      </c>
      <c r="J63" s="25">
        <f t="shared" si="19"/>
        <v>48329946</v>
      </c>
      <c r="K63" s="25">
        <f t="shared" si="20"/>
        <v>85026911</v>
      </c>
      <c r="L63" s="26">
        <f t="shared" si="1"/>
        <v>0.3624</v>
      </c>
      <c r="M63" s="17"/>
    </row>
    <row r="64" spans="1:13" s="18" customFormat="1" x14ac:dyDescent="0.35">
      <c r="A64" s="23">
        <v>2112416</v>
      </c>
      <c r="B64" s="24" t="s">
        <v>76</v>
      </c>
      <c r="C64" s="25">
        <v>83556762</v>
      </c>
      <c r="D64" s="25">
        <v>0</v>
      </c>
      <c r="E64" s="25">
        <v>0</v>
      </c>
      <c r="F64" s="25">
        <v>83556762</v>
      </c>
      <c r="G64" s="25">
        <v>0</v>
      </c>
      <c r="H64" s="25">
        <v>3699000</v>
      </c>
      <c r="I64" s="25">
        <v>0</v>
      </c>
      <c r="J64" s="25">
        <f t="shared" si="19"/>
        <v>3699000</v>
      </c>
      <c r="K64" s="25">
        <f t="shared" si="20"/>
        <v>79857762</v>
      </c>
      <c r="L64" s="26">
        <f t="shared" si="1"/>
        <v>4.4299999999999999E-2</v>
      </c>
      <c r="M64" s="17"/>
    </row>
    <row r="65" spans="1:13" s="18" customFormat="1" x14ac:dyDescent="0.35">
      <c r="A65" s="23">
        <v>2112417</v>
      </c>
      <c r="B65" s="24" t="s">
        <v>77</v>
      </c>
      <c r="C65" s="25">
        <v>66462144</v>
      </c>
      <c r="D65" s="25">
        <v>0</v>
      </c>
      <c r="E65" s="25">
        <v>0</v>
      </c>
      <c r="F65" s="25">
        <v>66462144</v>
      </c>
      <c r="G65" s="25">
        <v>0</v>
      </c>
      <c r="H65" s="25">
        <v>11320037</v>
      </c>
      <c r="I65" s="25">
        <v>1932639</v>
      </c>
      <c r="J65" s="25">
        <f t="shared" si="19"/>
        <v>13252676</v>
      </c>
      <c r="K65" s="25">
        <f t="shared" si="20"/>
        <v>53209468</v>
      </c>
      <c r="L65" s="26">
        <f t="shared" si="1"/>
        <v>0.19939999999999999</v>
      </c>
      <c r="M65" s="17"/>
    </row>
    <row r="66" spans="1:13" x14ac:dyDescent="0.35">
      <c r="A66" s="23">
        <v>2112418</v>
      </c>
      <c r="B66" s="24" t="s">
        <v>78</v>
      </c>
      <c r="C66" s="25">
        <v>19506633</v>
      </c>
      <c r="D66" s="25">
        <v>0</v>
      </c>
      <c r="E66" s="25">
        <v>0</v>
      </c>
      <c r="F66" s="25">
        <v>19506633</v>
      </c>
      <c r="G66" s="25">
        <v>0</v>
      </c>
      <c r="H66" s="25">
        <v>1288303</v>
      </c>
      <c r="I66" s="25">
        <v>978427</v>
      </c>
      <c r="J66" s="25">
        <f t="shared" si="19"/>
        <v>2266730</v>
      </c>
      <c r="K66" s="25">
        <f t="shared" si="20"/>
        <v>17239903</v>
      </c>
      <c r="L66" s="26">
        <f t="shared" si="1"/>
        <v>0.1162</v>
      </c>
      <c r="M66" s="17"/>
    </row>
    <row r="67" spans="1:13" s="18" customFormat="1" x14ac:dyDescent="0.35">
      <c r="A67" s="19">
        <v>21125</v>
      </c>
      <c r="B67" s="20" t="s">
        <v>79</v>
      </c>
      <c r="C67" s="21">
        <f t="shared" ref="C67:I67" si="21">SUM(C68:C69)</f>
        <v>313285610</v>
      </c>
      <c r="D67" s="21">
        <f t="shared" si="21"/>
        <v>0</v>
      </c>
      <c r="E67" s="21">
        <f t="shared" si="21"/>
        <v>0</v>
      </c>
      <c r="F67" s="21">
        <f>SUM(F68:F69)</f>
        <v>313285610</v>
      </c>
      <c r="G67" s="21">
        <f t="shared" si="21"/>
        <v>3091263</v>
      </c>
      <c r="H67" s="21">
        <f t="shared" si="21"/>
        <v>153868937</v>
      </c>
      <c r="I67" s="21">
        <f t="shared" si="21"/>
        <v>11155525</v>
      </c>
      <c r="J67" s="21">
        <f>SUM(J68:J69)</f>
        <v>168115725</v>
      </c>
      <c r="K67" s="21">
        <f t="shared" ref="K67" si="22">SUM(K68:K69)</f>
        <v>145169885</v>
      </c>
      <c r="L67" s="22">
        <f t="shared" si="1"/>
        <v>0.53659999999999997</v>
      </c>
      <c r="M67" s="17"/>
    </row>
    <row r="68" spans="1:13" s="18" customFormat="1" x14ac:dyDescent="0.35">
      <c r="A68" s="23">
        <v>2112501</v>
      </c>
      <c r="B68" s="24" t="s">
        <v>80</v>
      </c>
      <c r="C68" s="25">
        <v>2060842</v>
      </c>
      <c r="D68" s="25">
        <v>0</v>
      </c>
      <c r="E68" s="25">
        <v>3091263</v>
      </c>
      <c r="F68" s="25">
        <v>5152105</v>
      </c>
      <c r="G68" s="25">
        <v>3091263</v>
      </c>
      <c r="H68" s="25">
        <v>1030421</v>
      </c>
      <c r="I68" s="25">
        <v>1030421</v>
      </c>
      <c r="J68" s="25">
        <f>+G68+H68+I68</f>
        <v>5152105</v>
      </c>
      <c r="K68" s="25">
        <f>+F68-J68</f>
        <v>0</v>
      </c>
      <c r="L68" s="26">
        <f t="shared" si="1"/>
        <v>1</v>
      </c>
      <c r="M68" s="17"/>
    </row>
    <row r="69" spans="1:13" x14ac:dyDescent="0.35">
      <c r="A69" s="23">
        <v>2112502</v>
      </c>
      <c r="B69" s="24" t="s">
        <v>81</v>
      </c>
      <c r="C69" s="25">
        <v>311224768</v>
      </c>
      <c r="D69" s="25">
        <v>0</v>
      </c>
      <c r="E69" s="25">
        <v>-3091263</v>
      </c>
      <c r="F69" s="25">
        <v>308133505</v>
      </c>
      <c r="G69" s="25">
        <v>0</v>
      </c>
      <c r="H69" s="25">
        <v>152838516</v>
      </c>
      <c r="I69" s="25">
        <v>10125104</v>
      </c>
      <c r="J69" s="25">
        <f>+G69+H69+I69</f>
        <v>162963620</v>
      </c>
      <c r="K69" s="25">
        <f>+F69-J69</f>
        <v>145169885</v>
      </c>
      <c r="L69" s="26">
        <f t="shared" si="1"/>
        <v>0.52890000000000004</v>
      </c>
      <c r="M69" s="17"/>
    </row>
    <row r="70" spans="1:13" s="18" customFormat="1" x14ac:dyDescent="0.35">
      <c r="A70" s="19">
        <v>21126</v>
      </c>
      <c r="B70" s="20" t="s">
        <v>82</v>
      </c>
      <c r="C70" s="21">
        <f>SUM(C71:C73)</f>
        <v>1602100000</v>
      </c>
      <c r="D70" s="21">
        <f t="shared" ref="D70:I70" si="23">SUM(D71:D73)</f>
        <v>0</v>
      </c>
      <c r="E70" s="21">
        <f t="shared" si="23"/>
        <v>0</v>
      </c>
      <c r="F70" s="21">
        <f t="shared" si="23"/>
        <v>1602100000</v>
      </c>
      <c r="G70" s="21">
        <f t="shared" si="23"/>
        <v>0</v>
      </c>
      <c r="H70" s="21">
        <f t="shared" si="23"/>
        <v>0</v>
      </c>
      <c r="I70" s="21">
        <f t="shared" si="23"/>
        <v>97711983</v>
      </c>
      <c r="J70" s="21">
        <f>SUM(J71:J73)</f>
        <v>97711983</v>
      </c>
      <c r="K70" s="21">
        <f t="shared" ref="K70" si="24">SUM(K71:K73)</f>
        <v>1504388017</v>
      </c>
      <c r="L70" s="22">
        <f t="shared" ref="L70:L133" si="25">ROUND(J70/F70,4)</f>
        <v>6.0999999999999999E-2</v>
      </c>
      <c r="M70" s="17"/>
    </row>
    <row r="71" spans="1:13" x14ac:dyDescent="0.35">
      <c r="A71" s="23">
        <v>2112601</v>
      </c>
      <c r="B71" s="24" t="s">
        <v>83</v>
      </c>
      <c r="C71" s="25">
        <v>700000000</v>
      </c>
      <c r="D71" s="25">
        <v>0</v>
      </c>
      <c r="E71" s="25">
        <v>0</v>
      </c>
      <c r="F71" s="25">
        <v>700000000</v>
      </c>
      <c r="G71" s="25">
        <v>0</v>
      </c>
      <c r="H71" s="25">
        <v>0</v>
      </c>
      <c r="I71" s="25">
        <v>52626377</v>
      </c>
      <c r="J71" s="25">
        <f>+G71+H71+I71</f>
        <v>52626377</v>
      </c>
      <c r="K71" s="25">
        <f>+F71-J71</f>
        <v>647373623</v>
      </c>
      <c r="L71" s="26">
        <f t="shared" si="25"/>
        <v>7.5200000000000003E-2</v>
      </c>
      <c r="M71" s="17"/>
    </row>
    <row r="72" spans="1:13" x14ac:dyDescent="0.35">
      <c r="A72" s="23">
        <v>2112602</v>
      </c>
      <c r="B72" s="24" t="s">
        <v>84</v>
      </c>
      <c r="C72" s="25">
        <v>200000000</v>
      </c>
      <c r="D72" s="25">
        <v>0</v>
      </c>
      <c r="E72" s="25">
        <v>0</v>
      </c>
      <c r="F72" s="25">
        <v>200000000</v>
      </c>
      <c r="G72" s="25">
        <v>0</v>
      </c>
      <c r="H72" s="25">
        <v>0</v>
      </c>
      <c r="I72" s="25">
        <v>12272116</v>
      </c>
      <c r="J72" s="25">
        <f>+G72+H72+I72</f>
        <v>12272116</v>
      </c>
      <c r="K72" s="25">
        <f>+F72-J72</f>
        <v>187727884</v>
      </c>
      <c r="L72" s="26">
        <f t="shared" si="25"/>
        <v>6.1400000000000003E-2</v>
      </c>
      <c r="M72" s="17"/>
    </row>
    <row r="73" spans="1:13" x14ac:dyDescent="0.35">
      <c r="A73" s="23">
        <v>2112603</v>
      </c>
      <c r="B73" s="24" t="s">
        <v>85</v>
      </c>
      <c r="C73" s="25">
        <v>702100000</v>
      </c>
      <c r="D73" s="25">
        <v>0</v>
      </c>
      <c r="E73" s="25">
        <v>0</v>
      </c>
      <c r="F73" s="25">
        <v>702100000</v>
      </c>
      <c r="G73" s="25">
        <v>0</v>
      </c>
      <c r="H73" s="25">
        <v>0</v>
      </c>
      <c r="I73" s="25">
        <v>32813490</v>
      </c>
      <c r="J73" s="25">
        <f>+G73+H73+I73</f>
        <v>32813490</v>
      </c>
      <c r="K73" s="25">
        <f>+F73-J73</f>
        <v>669286510</v>
      </c>
      <c r="L73" s="26">
        <f t="shared" si="25"/>
        <v>4.6699999999999998E-2</v>
      </c>
      <c r="M73" s="17"/>
    </row>
    <row r="74" spans="1:13" x14ac:dyDescent="0.35">
      <c r="A74" s="19">
        <v>21127</v>
      </c>
      <c r="B74" s="20" t="s">
        <v>86</v>
      </c>
      <c r="C74" s="21">
        <f>SUM(C75:C80)</f>
        <v>4755078459</v>
      </c>
      <c r="D74" s="21">
        <f t="shared" ref="D74:I74" si="26">SUM(D75:D80)</f>
        <v>0</v>
      </c>
      <c r="E74" s="21">
        <f t="shared" si="26"/>
        <v>0</v>
      </c>
      <c r="F74" s="21">
        <f t="shared" si="26"/>
        <v>4755078459</v>
      </c>
      <c r="G74" s="21">
        <f t="shared" si="26"/>
        <v>137920390</v>
      </c>
      <c r="H74" s="21">
        <f t="shared" si="26"/>
        <v>350210641</v>
      </c>
      <c r="I74" s="21">
        <f t="shared" si="26"/>
        <v>310234964</v>
      </c>
      <c r="J74" s="21">
        <f>SUM(J75:J80)</f>
        <v>798365995</v>
      </c>
      <c r="K74" s="21">
        <f t="shared" ref="K74" si="27">SUM(K75:K80)</f>
        <v>3956712464</v>
      </c>
      <c r="L74" s="22">
        <f t="shared" si="25"/>
        <v>0.16789999999999999</v>
      </c>
      <c r="M74" s="17"/>
    </row>
    <row r="75" spans="1:13" x14ac:dyDescent="0.35">
      <c r="A75" s="23">
        <v>2112701</v>
      </c>
      <c r="B75" s="24" t="s">
        <v>87</v>
      </c>
      <c r="C75" s="25">
        <v>710018787</v>
      </c>
      <c r="D75" s="25">
        <v>0</v>
      </c>
      <c r="E75" s="25">
        <v>0</v>
      </c>
      <c r="F75" s="25">
        <v>710018787</v>
      </c>
      <c r="G75" s="25">
        <v>0</v>
      </c>
      <c r="H75" s="25">
        <v>150220647</v>
      </c>
      <c r="I75" s="25">
        <v>139300</v>
      </c>
      <c r="J75" s="25">
        <f t="shared" ref="J75:J80" si="28">+G75+H75+I75</f>
        <v>150359947</v>
      </c>
      <c r="K75" s="25">
        <f t="shared" ref="K75:K80" si="29">+F75-J75</f>
        <v>559658840</v>
      </c>
      <c r="L75" s="26">
        <f t="shared" si="25"/>
        <v>0.21179999999999999</v>
      </c>
      <c r="M75" s="17"/>
    </row>
    <row r="76" spans="1:13" x14ac:dyDescent="0.35">
      <c r="A76" s="23">
        <v>2112702</v>
      </c>
      <c r="B76" s="24" t="s">
        <v>88</v>
      </c>
      <c r="C76" s="25">
        <v>78876438</v>
      </c>
      <c r="D76" s="25">
        <v>0</v>
      </c>
      <c r="E76" s="25">
        <v>0</v>
      </c>
      <c r="F76" s="25">
        <v>78876438</v>
      </c>
      <c r="G76" s="25">
        <v>0</v>
      </c>
      <c r="H76" s="25">
        <v>25000000</v>
      </c>
      <c r="I76" s="25">
        <v>0</v>
      </c>
      <c r="J76" s="25">
        <f t="shared" si="28"/>
        <v>25000000</v>
      </c>
      <c r="K76" s="25">
        <f t="shared" si="29"/>
        <v>53876438</v>
      </c>
      <c r="L76" s="26">
        <f t="shared" si="25"/>
        <v>0.317</v>
      </c>
      <c r="M76" s="17"/>
    </row>
    <row r="77" spans="1:13" x14ac:dyDescent="0.35">
      <c r="A77" s="23">
        <v>2112703</v>
      </c>
      <c r="B77" s="24" t="s">
        <v>89</v>
      </c>
      <c r="C77" s="25">
        <v>1393614782</v>
      </c>
      <c r="D77" s="25">
        <v>0</v>
      </c>
      <c r="E77" s="25">
        <v>0</v>
      </c>
      <c r="F77" s="25">
        <v>1393614782</v>
      </c>
      <c r="G77" s="25">
        <v>0</v>
      </c>
      <c r="H77" s="25">
        <v>133865977</v>
      </c>
      <c r="I77" s="25">
        <v>26406565</v>
      </c>
      <c r="J77" s="25">
        <f t="shared" si="28"/>
        <v>160272542</v>
      </c>
      <c r="K77" s="25">
        <f t="shared" si="29"/>
        <v>1233342240</v>
      </c>
      <c r="L77" s="26">
        <f t="shared" si="25"/>
        <v>0.115</v>
      </c>
      <c r="M77" s="17"/>
    </row>
    <row r="78" spans="1:13" x14ac:dyDescent="0.35">
      <c r="A78" s="23">
        <v>2112704</v>
      </c>
      <c r="B78" s="24" t="s">
        <v>90</v>
      </c>
      <c r="C78" s="25">
        <v>443344017</v>
      </c>
      <c r="D78" s="25">
        <v>0</v>
      </c>
      <c r="E78" s="25">
        <v>0</v>
      </c>
      <c r="F78" s="25">
        <v>443344017</v>
      </c>
      <c r="G78" s="25">
        <v>18920390</v>
      </c>
      <c r="H78" s="25">
        <v>41124017</v>
      </c>
      <c r="I78" s="25">
        <v>40426040</v>
      </c>
      <c r="J78" s="25">
        <f t="shared" si="28"/>
        <v>100470447</v>
      </c>
      <c r="K78" s="25">
        <f t="shared" si="29"/>
        <v>342873570</v>
      </c>
      <c r="L78" s="26">
        <f t="shared" si="25"/>
        <v>0.2266</v>
      </c>
      <c r="M78" s="17"/>
    </row>
    <row r="79" spans="1:13" x14ac:dyDescent="0.35">
      <c r="A79" s="23">
        <v>2112705</v>
      </c>
      <c r="B79" s="24" t="s">
        <v>91</v>
      </c>
      <c r="C79" s="25">
        <v>1867500000</v>
      </c>
      <c r="D79" s="25">
        <v>0</v>
      </c>
      <c r="E79" s="25">
        <v>0</v>
      </c>
      <c r="F79" s="25">
        <v>1867500000</v>
      </c>
      <c r="G79" s="25">
        <v>0</v>
      </c>
      <c r="H79" s="25">
        <v>0</v>
      </c>
      <c r="I79" s="25">
        <v>243263059</v>
      </c>
      <c r="J79" s="25">
        <f t="shared" si="28"/>
        <v>243263059</v>
      </c>
      <c r="K79" s="25">
        <f t="shared" si="29"/>
        <v>1624236941</v>
      </c>
      <c r="L79" s="26">
        <f t="shared" si="25"/>
        <v>0.1303</v>
      </c>
      <c r="M79" s="17"/>
    </row>
    <row r="80" spans="1:13" x14ac:dyDescent="0.35">
      <c r="A80" s="23">
        <v>2112706</v>
      </c>
      <c r="B80" s="24" t="s">
        <v>92</v>
      </c>
      <c r="C80" s="25">
        <v>261724435</v>
      </c>
      <c r="D80" s="25">
        <v>0</v>
      </c>
      <c r="E80" s="25">
        <v>0</v>
      </c>
      <c r="F80" s="25">
        <v>261724435</v>
      </c>
      <c r="G80" s="25">
        <v>119000000</v>
      </c>
      <c r="H80" s="25">
        <v>0</v>
      </c>
      <c r="I80" s="25">
        <v>0</v>
      </c>
      <c r="J80" s="25">
        <f t="shared" si="28"/>
        <v>119000000</v>
      </c>
      <c r="K80" s="25">
        <f t="shared" si="29"/>
        <v>142724435</v>
      </c>
      <c r="L80" s="26">
        <f t="shared" si="25"/>
        <v>0.45469999999999999</v>
      </c>
      <c r="M80" s="17"/>
    </row>
    <row r="81" spans="1:13" x14ac:dyDescent="0.35">
      <c r="A81" s="19">
        <v>21128</v>
      </c>
      <c r="B81" s="20" t="s">
        <v>93</v>
      </c>
      <c r="C81" s="21">
        <f>SUM(C82:C85)</f>
        <v>3746338746</v>
      </c>
      <c r="D81" s="21">
        <f t="shared" ref="D81:I81" si="30">SUM(D82:D85)</f>
        <v>0</v>
      </c>
      <c r="E81" s="21">
        <f t="shared" si="30"/>
        <v>0</v>
      </c>
      <c r="F81" s="21">
        <f t="shared" si="30"/>
        <v>3746338746</v>
      </c>
      <c r="G81" s="21">
        <f t="shared" si="30"/>
        <v>48604500</v>
      </c>
      <c r="H81" s="21">
        <f t="shared" si="30"/>
        <v>528666339</v>
      </c>
      <c r="I81" s="21">
        <f t="shared" si="30"/>
        <v>142112136</v>
      </c>
      <c r="J81" s="21">
        <f>SUM(J82:J85)</f>
        <v>719382975</v>
      </c>
      <c r="K81" s="21">
        <f t="shared" ref="K81" si="31">SUM(K82:K85)</f>
        <v>3026955771</v>
      </c>
      <c r="L81" s="22">
        <f t="shared" si="25"/>
        <v>0.192</v>
      </c>
      <c r="M81" s="17"/>
    </row>
    <row r="82" spans="1:13" x14ac:dyDescent="0.35">
      <c r="A82" s="23">
        <v>2112801</v>
      </c>
      <c r="B82" s="24" t="s">
        <v>94</v>
      </c>
      <c r="C82" s="25">
        <v>411499992</v>
      </c>
      <c r="D82" s="25">
        <v>0</v>
      </c>
      <c r="E82" s="25">
        <v>0</v>
      </c>
      <c r="F82" s="25">
        <v>411499992</v>
      </c>
      <c r="G82" s="25">
        <v>0</v>
      </c>
      <c r="H82" s="25">
        <v>377208357</v>
      </c>
      <c r="I82" s="25">
        <v>34291635</v>
      </c>
      <c r="J82" s="25">
        <f>+G82+H82+I82</f>
        <v>411499992</v>
      </c>
      <c r="K82" s="25">
        <f>+F82-J82</f>
        <v>0</v>
      </c>
      <c r="L82" s="26">
        <f t="shared" si="25"/>
        <v>1</v>
      </c>
      <c r="M82" s="17"/>
    </row>
    <row r="83" spans="1:13" x14ac:dyDescent="0.35">
      <c r="A83" s="23">
        <v>2112802</v>
      </c>
      <c r="B83" s="24" t="s">
        <v>95</v>
      </c>
      <c r="C83" s="25">
        <v>36599753</v>
      </c>
      <c r="D83" s="25">
        <v>0</v>
      </c>
      <c r="E83" s="25">
        <v>0</v>
      </c>
      <c r="F83" s="25">
        <v>36599753</v>
      </c>
      <c r="G83" s="25">
        <v>0</v>
      </c>
      <c r="H83" s="25">
        <v>20961850</v>
      </c>
      <c r="I83" s="25">
        <v>0</v>
      </c>
      <c r="J83" s="25">
        <f>+G83+H83+I83</f>
        <v>20961850</v>
      </c>
      <c r="K83" s="25">
        <f>+F83-J83</f>
        <v>15637903</v>
      </c>
      <c r="L83" s="26">
        <f t="shared" si="25"/>
        <v>0.57269999999999999</v>
      </c>
      <c r="M83" s="17"/>
    </row>
    <row r="84" spans="1:13" x14ac:dyDescent="0.35">
      <c r="A84" s="23">
        <v>2112803</v>
      </c>
      <c r="B84" s="24" t="s">
        <v>96</v>
      </c>
      <c r="C84" s="25">
        <v>1334278400</v>
      </c>
      <c r="D84" s="25">
        <v>0</v>
      </c>
      <c r="E84" s="25">
        <v>0</v>
      </c>
      <c r="F84" s="25">
        <v>1334278400</v>
      </c>
      <c r="G84" s="25">
        <v>0</v>
      </c>
      <c r="H84" s="25">
        <v>1</v>
      </c>
      <c r="I84" s="25">
        <v>106273501</v>
      </c>
      <c r="J84" s="25">
        <f>+G84+H84+I84</f>
        <v>106273502</v>
      </c>
      <c r="K84" s="25">
        <f>+F84-J84</f>
        <v>1228004898</v>
      </c>
      <c r="L84" s="26">
        <f t="shared" si="25"/>
        <v>7.9600000000000004E-2</v>
      </c>
      <c r="M84" s="17"/>
    </row>
    <row r="85" spans="1:13" x14ac:dyDescent="0.35">
      <c r="A85" s="23">
        <v>2112804</v>
      </c>
      <c r="B85" s="24" t="s">
        <v>97</v>
      </c>
      <c r="C85" s="25">
        <v>1963960601</v>
      </c>
      <c r="D85" s="25">
        <v>0</v>
      </c>
      <c r="E85" s="25">
        <v>0</v>
      </c>
      <c r="F85" s="25">
        <v>1963960601</v>
      </c>
      <c r="G85" s="25">
        <v>48604500</v>
      </c>
      <c r="H85" s="25">
        <v>130496131</v>
      </c>
      <c r="I85" s="25">
        <v>1547000</v>
      </c>
      <c r="J85" s="25">
        <f>+G85+H85+I85</f>
        <v>180647631</v>
      </c>
      <c r="K85" s="25">
        <f>+F85-J85</f>
        <v>1783312970</v>
      </c>
      <c r="L85" s="26">
        <f t="shared" si="25"/>
        <v>9.1999999999999998E-2</v>
      </c>
      <c r="M85" s="17"/>
    </row>
    <row r="86" spans="1:13" x14ac:dyDescent="0.35">
      <c r="A86" s="34">
        <v>2113</v>
      </c>
      <c r="B86" s="35" t="s">
        <v>98</v>
      </c>
      <c r="C86" s="36">
        <f>C87+C97</f>
        <v>343875737388</v>
      </c>
      <c r="D86" s="36">
        <f t="shared" ref="D86:K86" si="32">D87+D97</f>
        <v>0</v>
      </c>
      <c r="E86" s="36">
        <f t="shared" si="32"/>
        <v>0</v>
      </c>
      <c r="F86" s="36">
        <f>F87+F97</f>
        <v>343875737388</v>
      </c>
      <c r="G86" s="36">
        <f t="shared" si="32"/>
        <v>42765099</v>
      </c>
      <c r="H86" s="36">
        <f t="shared" si="32"/>
        <v>3237556691</v>
      </c>
      <c r="I86" s="36">
        <f t="shared" si="32"/>
        <v>35740737336</v>
      </c>
      <c r="J86" s="36">
        <f t="shared" si="32"/>
        <v>39021059126</v>
      </c>
      <c r="K86" s="36">
        <f t="shared" si="32"/>
        <v>304854678262</v>
      </c>
      <c r="L86" s="37">
        <f t="shared" si="25"/>
        <v>0.1135</v>
      </c>
      <c r="M86" s="17"/>
    </row>
    <row r="87" spans="1:13" x14ac:dyDescent="0.35">
      <c r="A87" s="19">
        <v>21131</v>
      </c>
      <c r="B87" s="20" t="s">
        <v>98</v>
      </c>
      <c r="C87" s="21">
        <f>SUM(C88:C96)</f>
        <v>332515574763</v>
      </c>
      <c r="D87" s="21">
        <f t="shared" ref="D87:K87" si="33">SUM(D88:D96)</f>
        <v>0</v>
      </c>
      <c r="E87" s="21">
        <f t="shared" si="33"/>
        <v>0</v>
      </c>
      <c r="F87" s="21">
        <f>SUM(F88:F96)</f>
        <v>332515574763</v>
      </c>
      <c r="G87" s="21">
        <f t="shared" si="33"/>
        <v>0</v>
      </c>
      <c r="H87" s="21">
        <f t="shared" si="33"/>
        <v>3237555357</v>
      </c>
      <c r="I87" s="21">
        <f t="shared" si="33"/>
        <v>33991084042</v>
      </c>
      <c r="J87" s="21">
        <f t="shared" si="33"/>
        <v>37228639399</v>
      </c>
      <c r="K87" s="21">
        <f t="shared" si="33"/>
        <v>295286935364</v>
      </c>
      <c r="L87" s="22">
        <f t="shared" si="25"/>
        <v>0.112</v>
      </c>
      <c r="M87" s="17"/>
    </row>
    <row r="88" spans="1:13" x14ac:dyDescent="0.35">
      <c r="A88" s="23">
        <v>2113101</v>
      </c>
      <c r="B88" s="24" t="s">
        <v>99</v>
      </c>
      <c r="C88" s="25">
        <v>12955355936</v>
      </c>
      <c r="D88" s="25">
        <v>0</v>
      </c>
      <c r="E88" s="25">
        <v>0</v>
      </c>
      <c r="F88" s="25">
        <v>12955355936</v>
      </c>
      <c r="G88" s="25">
        <v>0</v>
      </c>
      <c r="H88" s="25">
        <v>0</v>
      </c>
      <c r="I88" s="25">
        <v>2196427000</v>
      </c>
      <c r="J88" s="25">
        <f t="shared" ref="J88:J96" si="34">+G88+H88+I88</f>
        <v>2196427000</v>
      </c>
      <c r="K88" s="25">
        <f t="shared" ref="K88:K96" si="35">+F88-J88</f>
        <v>10758928936</v>
      </c>
      <c r="L88" s="26">
        <f t="shared" si="25"/>
        <v>0.16950000000000001</v>
      </c>
      <c r="M88" s="17"/>
    </row>
    <row r="89" spans="1:13" x14ac:dyDescent="0.35">
      <c r="A89" s="23">
        <v>2113102</v>
      </c>
      <c r="B89" s="24" t="s">
        <v>100</v>
      </c>
      <c r="C89" s="25">
        <v>204381512</v>
      </c>
      <c r="D89" s="25">
        <v>0</v>
      </c>
      <c r="E89" s="25">
        <v>0</v>
      </c>
      <c r="F89" s="25">
        <v>204381512</v>
      </c>
      <c r="G89" s="25">
        <v>0</v>
      </c>
      <c r="H89" s="25">
        <v>0</v>
      </c>
      <c r="I89" s="25">
        <v>0</v>
      </c>
      <c r="J89" s="25">
        <f t="shared" si="34"/>
        <v>0</v>
      </c>
      <c r="K89" s="25">
        <f t="shared" si="35"/>
        <v>204381512</v>
      </c>
      <c r="L89" s="26">
        <f t="shared" si="25"/>
        <v>0</v>
      </c>
      <c r="M89" s="17"/>
    </row>
    <row r="90" spans="1:13" x14ac:dyDescent="0.35">
      <c r="A90" s="23">
        <v>2113103</v>
      </c>
      <c r="B90" s="24" t="s">
        <v>45</v>
      </c>
      <c r="C90" s="25">
        <v>18894494</v>
      </c>
      <c r="D90" s="25">
        <v>0</v>
      </c>
      <c r="E90" s="25">
        <v>0</v>
      </c>
      <c r="F90" s="25">
        <v>18894494</v>
      </c>
      <c r="G90" s="25">
        <v>0</v>
      </c>
      <c r="H90" s="25">
        <v>0</v>
      </c>
      <c r="I90" s="25">
        <v>0</v>
      </c>
      <c r="J90" s="25">
        <f t="shared" si="34"/>
        <v>0</v>
      </c>
      <c r="K90" s="25">
        <f t="shared" si="35"/>
        <v>18894494</v>
      </c>
      <c r="L90" s="26">
        <f t="shared" si="25"/>
        <v>0</v>
      </c>
      <c r="M90" s="17"/>
    </row>
    <row r="91" spans="1:13" x14ac:dyDescent="0.35">
      <c r="A91" s="23">
        <v>2113104</v>
      </c>
      <c r="B91" s="24" t="s">
        <v>101</v>
      </c>
      <c r="C91" s="25">
        <v>154070333110</v>
      </c>
      <c r="D91" s="25">
        <v>0</v>
      </c>
      <c r="E91" s="25">
        <v>0</v>
      </c>
      <c r="F91" s="25">
        <v>154070333110</v>
      </c>
      <c r="G91" s="25">
        <v>0</v>
      </c>
      <c r="H91" s="25">
        <v>50</v>
      </c>
      <c r="I91" s="25">
        <v>22481277349</v>
      </c>
      <c r="J91" s="25">
        <f t="shared" si="34"/>
        <v>22481277399</v>
      </c>
      <c r="K91" s="25">
        <f t="shared" si="35"/>
        <v>131589055711</v>
      </c>
      <c r="L91" s="26">
        <f t="shared" si="25"/>
        <v>0.1459</v>
      </c>
      <c r="M91" s="17"/>
    </row>
    <row r="92" spans="1:13" x14ac:dyDescent="0.35">
      <c r="A92" s="23">
        <v>2113105</v>
      </c>
      <c r="B92" s="24" t="s">
        <v>102</v>
      </c>
      <c r="C92" s="25">
        <v>6000000000</v>
      </c>
      <c r="D92" s="25">
        <v>0</v>
      </c>
      <c r="E92" s="25">
        <v>0</v>
      </c>
      <c r="F92" s="25">
        <v>6000000000</v>
      </c>
      <c r="G92" s="25">
        <v>0</v>
      </c>
      <c r="H92" s="25">
        <v>3237555307</v>
      </c>
      <c r="I92" s="25">
        <v>762444693</v>
      </c>
      <c r="J92" s="25">
        <f t="shared" si="34"/>
        <v>4000000000</v>
      </c>
      <c r="K92" s="25">
        <f t="shared" si="35"/>
        <v>2000000000</v>
      </c>
      <c r="L92" s="26">
        <f t="shared" si="25"/>
        <v>0.66669999999999996</v>
      </c>
      <c r="M92" s="17"/>
    </row>
    <row r="93" spans="1:13" x14ac:dyDescent="0.35">
      <c r="A93" s="23">
        <v>2113106</v>
      </c>
      <c r="B93" s="24" t="s">
        <v>103</v>
      </c>
      <c r="C93" s="25">
        <v>95967317401</v>
      </c>
      <c r="D93" s="25">
        <v>0</v>
      </c>
      <c r="E93" s="25">
        <v>0</v>
      </c>
      <c r="F93" s="25">
        <v>95967317401</v>
      </c>
      <c r="G93" s="25">
        <v>0</v>
      </c>
      <c r="H93" s="25">
        <v>0</v>
      </c>
      <c r="I93" s="25">
        <v>8550935000</v>
      </c>
      <c r="J93" s="25">
        <f t="shared" si="34"/>
        <v>8550935000</v>
      </c>
      <c r="K93" s="25">
        <f t="shared" si="35"/>
        <v>87416382401</v>
      </c>
      <c r="L93" s="26">
        <f t="shared" si="25"/>
        <v>8.9099999999999999E-2</v>
      </c>
      <c r="M93" s="17"/>
    </row>
    <row r="94" spans="1:13" x14ac:dyDescent="0.35">
      <c r="A94" s="23">
        <v>2113107</v>
      </c>
      <c r="B94" s="24" t="s">
        <v>104</v>
      </c>
      <c r="C94" s="25">
        <v>63289292310</v>
      </c>
      <c r="D94" s="25">
        <v>0</v>
      </c>
      <c r="E94" s="25">
        <v>0</v>
      </c>
      <c r="F94" s="25">
        <v>63289292310</v>
      </c>
      <c r="G94" s="25">
        <v>0</v>
      </c>
      <c r="H94" s="25">
        <v>0</v>
      </c>
      <c r="I94" s="25">
        <v>0</v>
      </c>
      <c r="J94" s="25">
        <f t="shared" si="34"/>
        <v>0</v>
      </c>
      <c r="K94" s="25">
        <f t="shared" si="35"/>
        <v>63289292310</v>
      </c>
      <c r="L94" s="26">
        <f t="shared" si="25"/>
        <v>0</v>
      </c>
      <c r="M94" s="17"/>
    </row>
    <row r="95" spans="1:13" x14ac:dyDescent="0.35">
      <c r="A95" s="23">
        <v>2113108</v>
      </c>
      <c r="B95" s="24" t="s">
        <v>105</v>
      </c>
      <c r="C95" s="25">
        <v>10000000</v>
      </c>
      <c r="D95" s="25">
        <v>0</v>
      </c>
      <c r="E95" s="25">
        <v>0</v>
      </c>
      <c r="F95" s="25">
        <v>10000000</v>
      </c>
      <c r="G95" s="25">
        <v>0</v>
      </c>
      <c r="H95" s="25">
        <v>0</v>
      </c>
      <c r="I95" s="25">
        <v>0</v>
      </c>
      <c r="J95" s="25">
        <f t="shared" si="34"/>
        <v>0</v>
      </c>
      <c r="K95" s="25">
        <f t="shared" si="35"/>
        <v>10000000</v>
      </c>
      <c r="L95" s="26">
        <f t="shared" si="25"/>
        <v>0</v>
      </c>
      <c r="M95" s="17"/>
    </row>
    <row r="96" spans="1:13" x14ac:dyDescent="0.35">
      <c r="A96" s="23">
        <v>2113109</v>
      </c>
      <c r="B96" s="24" t="s">
        <v>106</v>
      </c>
      <c r="C96" s="25">
        <v>0</v>
      </c>
      <c r="D96" s="25">
        <v>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f t="shared" si="34"/>
        <v>0</v>
      </c>
      <c r="K96" s="25">
        <f t="shared" si="35"/>
        <v>0</v>
      </c>
      <c r="L96" s="26" t="e">
        <f t="shared" si="25"/>
        <v>#DIV/0!</v>
      </c>
      <c r="M96" s="17"/>
    </row>
    <row r="97" spans="1:13" x14ac:dyDescent="0.35">
      <c r="A97" s="19">
        <v>21132</v>
      </c>
      <c r="B97" s="20" t="s">
        <v>107</v>
      </c>
      <c r="C97" s="21">
        <f>SUM(C98:C107)</f>
        <v>11360162625</v>
      </c>
      <c r="D97" s="21">
        <f t="shared" ref="D97:K97" si="36">SUM(D98:D107)</f>
        <v>0</v>
      </c>
      <c r="E97" s="21">
        <f t="shared" si="36"/>
        <v>0</v>
      </c>
      <c r="F97" s="21">
        <f>SUM(F98:F107)</f>
        <v>11360162625</v>
      </c>
      <c r="G97" s="21">
        <f t="shared" si="36"/>
        <v>42765099</v>
      </c>
      <c r="H97" s="21">
        <f t="shared" si="36"/>
        <v>1334</v>
      </c>
      <c r="I97" s="21">
        <f t="shared" si="36"/>
        <v>1749653294</v>
      </c>
      <c r="J97" s="21">
        <f t="shared" si="36"/>
        <v>1792419727</v>
      </c>
      <c r="K97" s="21">
        <f t="shared" si="36"/>
        <v>9567742898</v>
      </c>
      <c r="L97" s="22">
        <f t="shared" si="25"/>
        <v>0.1578</v>
      </c>
      <c r="M97" s="17"/>
    </row>
    <row r="98" spans="1:13" x14ac:dyDescent="0.35">
      <c r="A98" s="23">
        <v>2113201</v>
      </c>
      <c r="B98" s="24" t="s">
        <v>108</v>
      </c>
      <c r="C98" s="25">
        <v>3254758223</v>
      </c>
      <c r="D98" s="25">
        <v>0</v>
      </c>
      <c r="E98" s="25">
        <v>0</v>
      </c>
      <c r="F98" s="25">
        <v>3254758223</v>
      </c>
      <c r="G98" s="25">
        <v>0</v>
      </c>
      <c r="H98" s="25">
        <v>534</v>
      </c>
      <c r="I98" s="25">
        <v>546679647</v>
      </c>
      <c r="J98" s="25">
        <f t="shared" ref="J98:J107" si="37">+G98+H98+I98</f>
        <v>546680181</v>
      </c>
      <c r="K98" s="25">
        <f t="shared" ref="K98:K107" si="38">+F98-J98</f>
        <v>2708078042</v>
      </c>
      <c r="L98" s="26">
        <f t="shared" si="25"/>
        <v>0.16800000000000001</v>
      </c>
      <c r="M98" s="17"/>
    </row>
    <row r="99" spans="1:13" x14ac:dyDescent="0.35">
      <c r="A99" s="23">
        <v>2113202</v>
      </c>
      <c r="B99" s="24" t="s">
        <v>109</v>
      </c>
      <c r="C99" s="25">
        <v>0</v>
      </c>
      <c r="D99" s="25">
        <v>0</v>
      </c>
      <c r="E99" s="25">
        <v>0</v>
      </c>
      <c r="F99" s="25">
        <v>0</v>
      </c>
      <c r="G99" s="25">
        <v>0</v>
      </c>
      <c r="H99" s="25">
        <v>0</v>
      </c>
      <c r="I99" s="25">
        <v>0</v>
      </c>
      <c r="J99" s="25">
        <f t="shared" si="37"/>
        <v>0</v>
      </c>
      <c r="K99" s="25">
        <f t="shared" si="38"/>
        <v>0</v>
      </c>
      <c r="L99" s="26" t="e">
        <f t="shared" si="25"/>
        <v>#DIV/0!</v>
      </c>
      <c r="M99" s="17"/>
    </row>
    <row r="100" spans="1:13" x14ac:dyDescent="0.35">
      <c r="A100" s="23">
        <v>2113203</v>
      </c>
      <c r="B100" s="24" t="s">
        <v>110</v>
      </c>
      <c r="C100" s="25">
        <v>4000000000</v>
      </c>
      <c r="D100" s="25">
        <v>0</v>
      </c>
      <c r="E100" s="25">
        <v>0</v>
      </c>
      <c r="F100" s="25">
        <v>4000000000</v>
      </c>
      <c r="G100" s="25">
        <v>0</v>
      </c>
      <c r="H100" s="25">
        <v>0</v>
      </c>
      <c r="I100" s="25">
        <v>0</v>
      </c>
      <c r="J100" s="25">
        <f t="shared" si="37"/>
        <v>0</v>
      </c>
      <c r="K100" s="25">
        <f t="shared" si="38"/>
        <v>4000000000</v>
      </c>
      <c r="L100" s="26">
        <f t="shared" si="25"/>
        <v>0</v>
      </c>
      <c r="M100" s="17"/>
    </row>
    <row r="101" spans="1:13" x14ac:dyDescent="0.35">
      <c r="A101" s="23">
        <v>2113204</v>
      </c>
      <c r="B101" s="24" t="s">
        <v>111</v>
      </c>
      <c r="C101" s="25">
        <v>1513000000</v>
      </c>
      <c r="D101" s="25">
        <v>0</v>
      </c>
      <c r="E101" s="25">
        <v>0</v>
      </c>
      <c r="F101" s="25">
        <v>1513000000</v>
      </c>
      <c r="G101" s="25">
        <v>0</v>
      </c>
      <c r="H101" s="25">
        <v>0</v>
      </c>
      <c r="I101" s="25">
        <v>974804401</v>
      </c>
      <c r="J101" s="25">
        <f t="shared" si="37"/>
        <v>974804401</v>
      </c>
      <c r="K101" s="25">
        <f t="shared" si="38"/>
        <v>538195599</v>
      </c>
      <c r="L101" s="26">
        <f t="shared" si="25"/>
        <v>0.64429999999999998</v>
      </c>
      <c r="M101" s="17"/>
    </row>
    <row r="102" spans="1:13" x14ac:dyDescent="0.35">
      <c r="A102" s="23">
        <v>2113205</v>
      </c>
      <c r="B102" s="24" t="s">
        <v>112</v>
      </c>
      <c r="C102" s="25">
        <v>75864385</v>
      </c>
      <c r="D102" s="25">
        <v>0</v>
      </c>
      <c r="E102" s="25">
        <v>0</v>
      </c>
      <c r="F102" s="25">
        <v>75864385</v>
      </c>
      <c r="G102" s="25">
        <v>42765099</v>
      </c>
      <c r="H102" s="25">
        <v>0</v>
      </c>
      <c r="I102" s="25">
        <v>0</v>
      </c>
      <c r="J102" s="25">
        <f t="shared" si="37"/>
        <v>42765099</v>
      </c>
      <c r="K102" s="25">
        <f t="shared" si="38"/>
        <v>33099286</v>
      </c>
      <c r="L102" s="26">
        <f t="shared" si="25"/>
        <v>0.56369999999999998</v>
      </c>
      <c r="M102" s="17"/>
    </row>
    <row r="103" spans="1:13" x14ac:dyDescent="0.35">
      <c r="A103" s="23">
        <v>2113206</v>
      </c>
      <c r="B103" s="24" t="s">
        <v>113</v>
      </c>
      <c r="C103" s="25">
        <v>37978538</v>
      </c>
      <c r="D103" s="25">
        <v>0</v>
      </c>
      <c r="E103" s="25">
        <v>0</v>
      </c>
      <c r="F103" s="25">
        <v>37978538</v>
      </c>
      <c r="G103" s="25">
        <v>0</v>
      </c>
      <c r="H103" s="25">
        <v>0</v>
      </c>
      <c r="I103" s="25">
        <v>3955146</v>
      </c>
      <c r="J103" s="25">
        <f t="shared" si="37"/>
        <v>3955146</v>
      </c>
      <c r="K103" s="25">
        <f t="shared" si="38"/>
        <v>34023392</v>
      </c>
      <c r="L103" s="26">
        <f t="shared" si="25"/>
        <v>0.1041</v>
      </c>
      <c r="M103" s="17"/>
    </row>
    <row r="104" spans="1:13" x14ac:dyDescent="0.35">
      <c r="A104" s="23">
        <v>2113207</v>
      </c>
      <c r="B104" s="24" t="s">
        <v>114</v>
      </c>
      <c r="C104" s="25">
        <v>99739405</v>
      </c>
      <c r="D104" s="25">
        <v>0</v>
      </c>
      <c r="E104" s="25">
        <v>0</v>
      </c>
      <c r="F104" s="25">
        <v>99739405</v>
      </c>
      <c r="G104" s="25">
        <v>0</v>
      </c>
      <c r="H104" s="25">
        <v>0</v>
      </c>
      <c r="I104" s="25">
        <v>14983600</v>
      </c>
      <c r="J104" s="25">
        <f t="shared" si="37"/>
        <v>14983600</v>
      </c>
      <c r="K104" s="25">
        <f t="shared" si="38"/>
        <v>84755805</v>
      </c>
      <c r="L104" s="26">
        <f t="shared" si="25"/>
        <v>0.1502</v>
      </c>
      <c r="M104" s="17"/>
    </row>
    <row r="105" spans="1:13" x14ac:dyDescent="0.35">
      <c r="A105" s="23">
        <v>2113208</v>
      </c>
      <c r="B105" s="24" t="s">
        <v>115</v>
      </c>
      <c r="C105" s="25">
        <v>477075427</v>
      </c>
      <c r="D105" s="25">
        <v>0</v>
      </c>
      <c r="E105" s="25">
        <v>0</v>
      </c>
      <c r="F105" s="25">
        <v>477075427</v>
      </c>
      <c r="G105" s="25">
        <v>0</v>
      </c>
      <c r="H105" s="25">
        <v>200</v>
      </c>
      <c r="I105" s="25">
        <v>39593000</v>
      </c>
      <c r="J105" s="25">
        <f t="shared" si="37"/>
        <v>39593200</v>
      </c>
      <c r="K105" s="25">
        <f t="shared" si="38"/>
        <v>437482227</v>
      </c>
      <c r="L105" s="26">
        <f t="shared" si="25"/>
        <v>8.3000000000000004E-2</v>
      </c>
      <c r="M105" s="17"/>
    </row>
    <row r="106" spans="1:13" x14ac:dyDescent="0.35">
      <c r="A106" s="23">
        <v>2113209</v>
      </c>
      <c r="B106" s="24" t="s">
        <v>116</v>
      </c>
      <c r="C106" s="25">
        <v>318050290</v>
      </c>
      <c r="D106" s="25">
        <v>0</v>
      </c>
      <c r="E106" s="25">
        <v>0</v>
      </c>
      <c r="F106" s="25">
        <v>318050290</v>
      </c>
      <c r="G106" s="25">
        <v>0</v>
      </c>
      <c r="H106" s="25">
        <v>200</v>
      </c>
      <c r="I106" s="25">
        <v>26396500</v>
      </c>
      <c r="J106" s="25">
        <f t="shared" si="37"/>
        <v>26396700</v>
      </c>
      <c r="K106" s="25">
        <f t="shared" si="38"/>
        <v>291653590</v>
      </c>
      <c r="L106" s="26">
        <f t="shared" si="25"/>
        <v>8.3000000000000004E-2</v>
      </c>
      <c r="M106" s="17"/>
    </row>
    <row r="107" spans="1:13" x14ac:dyDescent="0.35">
      <c r="A107" s="23">
        <v>2113210</v>
      </c>
      <c r="B107" s="24" t="s">
        <v>117</v>
      </c>
      <c r="C107" s="25">
        <v>1583696357</v>
      </c>
      <c r="D107" s="25">
        <v>0</v>
      </c>
      <c r="E107" s="25">
        <v>0</v>
      </c>
      <c r="F107" s="25">
        <v>1583696357</v>
      </c>
      <c r="G107" s="25">
        <v>0</v>
      </c>
      <c r="H107" s="25">
        <v>400</v>
      </c>
      <c r="I107" s="25">
        <v>143241000</v>
      </c>
      <c r="J107" s="25">
        <f t="shared" si="37"/>
        <v>143241400</v>
      </c>
      <c r="K107" s="25">
        <f t="shared" si="38"/>
        <v>1440454957</v>
      </c>
      <c r="L107" s="26">
        <f t="shared" si="25"/>
        <v>9.0399999999999994E-2</v>
      </c>
      <c r="M107" s="17"/>
    </row>
    <row r="108" spans="1:13" s="18" customFormat="1" x14ac:dyDescent="0.35">
      <c r="A108" s="19">
        <v>212</v>
      </c>
      <c r="B108" s="20" t="s">
        <v>8</v>
      </c>
      <c r="C108" s="21">
        <f>+C109</f>
        <v>22713657818</v>
      </c>
      <c r="D108" s="21">
        <f t="shared" ref="D108:K108" si="39">+D109</f>
        <v>0</v>
      </c>
      <c r="E108" s="21">
        <f t="shared" si="39"/>
        <v>0</v>
      </c>
      <c r="F108" s="21">
        <f>+F109</f>
        <v>22713657818</v>
      </c>
      <c r="G108" s="21">
        <f t="shared" si="39"/>
        <v>930191721</v>
      </c>
      <c r="H108" s="21">
        <f t="shared" si="39"/>
        <v>1654375591</v>
      </c>
      <c r="I108" s="21">
        <f t="shared" si="39"/>
        <v>3643218388</v>
      </c>
      <c r="J108" s="21">
        <f t="shared" si="39"/>
        <v>6227785700</v>
      </c>
      <c r="K108" s="21">
        <f t="shared" si="39"/>
        <v>16485872118</v>
      </c>
      <c r="L108" s="22">
        <f t="shared" si="25"/>
        <v>0.2742</v>
      </c>
      <c r="M108" s="17"/>
    </row>
    <row r="109" spans="1:13" s="18" customFormat="1" x14ac:dyDescent="0.35">
      <c r="A109" s="34">
        <v>2121</v>
      </c>
      <c r="B109" s="35" t="s">
        <v>118</v>
      </c>
      <c r="C109" s="36">
        <f>C110+C112+C125</f>
        <v>22713657818</v>
      </c>
      <c r="D109" s="36">
        <f t="shared" ref="D109:K109" si="40">D110+D112+D125</f>
        <v>0</v>
      </c>
      <c r="E109" s="36">
        <f t="shared" si="40"/>
        <v>0</v>
      </c>
      <c r="F109" s="36">
        <f t="shared" si="40"/>
        <v>22713657818</v>
      </c>
      <c r="G109" s="36">
        <f t="shared" si="40"/>
        <v>930191721</v>
      </c>
      <c r="H109" s="36">
        <f t="shared" si="40"/>
        <v>1654375591</v>
      </c>
      <c r="I109" s="36">
        <f t="shared" si="40"/>
        <v>3643218388</v>
      </c>
      <c r="J109" s="36">
        <f t="shared" si="40"/>
        <v>6227785700</v>
      </c>
      <c r="K109" s="36">
        <f t="shared" si="40"/>
        <v>16485872118</v>
      </c>
      <c r="L109" s="37">
        <f t="shared" si="25"/>
        <v>0.2742</v>
      </c>
      <c r="M109" s="17"/>
    </row>
    <row r="110" spans="1:13" s="18" customFormat="1" x14ac:dyDescent="0.35">
      <c r="A110" s="19">
        <v>21212</v>
      </c>
      <c r="B110" s="20" t="s">
        <v>119</v>
      </c>
      <c r="C110" s="21">
        <f>SUM(C111:C111)</f>
        <v>12584244124</v>
      </c>
      <c r="D110" s="21">
        <f t="shared" ref="D110:K110" si="41">SUM(D111:D111)</f>
        <v>0</v>
      </c>
      <c r="E110" s="21">
        <f t="shared" si="41"/>
        <v>0</v>
      </c>
      <c r="F110" s="21">
        <f t="shared" si="41"/>
        <v>12584244124</v>
      </c>
      <c r="G110" s="21">
        <f t="shared" si="41"/>
        <v>0</v>
      </c>
      <c r="H110" s="21">
        <f t="shared" si="41"/>
        <v>2</v>
      </c>
      <c r="I110" s="21">
        <f t="shared" si="41"/>
        <v>2657911798</v>
      </c>
      <c r="J110" s="21">
        <f t="shared" si="41"/>
        <v>2657911800</v>
      </c>
      <c r="K110" s="21">
        <f t="shared" si="41"/>
        <v>9926332324</v>
      </c>
      <c r="L110" s="22">
        <f t="shared" si="25"/>
        <v>0.2112</v>
      </c>
      <c r="M110" s="17"/>
    </row>
    <row r="111" spans="1:13" x14ac:dyDescent="0.35">
      <c r="A111" s="23">
        <v>2121201</v>
      </c>
      <c r="B111" s="24" t="s">
        <v>120</v>
      </c>
      <c r="C111" s="25">
        <v>12584244124</v>
      </c>
      <c r="D111" s="25">
        <v>0</v>
      </c>
      <c r="E111" s="25">
        <v>0</v>
      </c>
      <c r="F111" s="25">
        <v>12584244124</v>
      </c>
      <c r="G111" s="25">
        <v>0</v>
      </c>
      <c r="H111" s="25">
        <v>2</v>
      </c>
      <c r="I111" s="25">
        <v>2657911798</v>
      </c>
      <c r="J111" s="25">
        <f>+G111+H111+I111</f>
        <v>2657911800</v>
      </c>
      <c r="K111" s="25">
        <f>+F111-J111</f>
        <v>9926332324</v>
      </c>
      <c r="L111" s="26">
        <f t="shared" si="25"/>
        <v>0.2112</v>
      </c>
      <c r="M111" s="17"/>
    </row>
    <row r="112" spans="1:13" s="18" customFormat="1" x14ac:dyDescent="0.35">
      <c r="A112" s="19">
        <v>21213</v>
      </c>
      <c r="B112" s="20" t="s">
        <v>121</v>
      </c>
      <c r="C112" s="21">
        <f>SUM(C113:C124)</f>
        <v>4667886108</v>
      </c>
      <c r="D112" s="21">
        <f t="shared" ref="D112:K112" si="42">SUM(D113:D124)</f>
        <v>0</v>
      </c>
      <c r="E112" s="21">
        <f t="shared" si="42"/>
        <v>35000000</v>
      </c>
      <c r="F112" s="21">
        <f>SUM(F113:F124)</f>
        <v>4702886108</v>
      </c>
      <c r="G112" s="21">
        <f t="shared" si="42"/>
        <v>930191721</v>
      </c>
      <c r="H112" s="21">
        <f t="shared" si="42"/>
        <v>1406909834</v>
      </c>
      <c r="I112" s="21">
        <f t="shared" si="42"/>
        <v>154773737</v>
      </c>
      <c r="J112" s="21">
        <f t="shared" si="42"/>
        <v>2491875292</v>
      </c>
      <c r="K112" s="21">
        <f t="shared" si="42"/>
        <v>2211010816</v>
      </c>
      <c r="L112" s="22">
        <f t="shared" si="25"/>
        <v>0.52990000000000004</v>
      </c>
      <c r="M112" s="17"/>
    </row>
    <row r="113" spans="1:13" x14ac:dyDescent="0.35">
      <c r="A113" s="29">
        <v>2121301</v>
      </c>
      <c r="B113" s="24" t="s">
        <v>122</v>
      </c>
      <c r="C113" s="25">
        <v>3202169</v>
      </c>
      <c r="D113" s="25">
        <v>0</v>
      </c>
      <c r="E113" s="25">
        <v>0</v>
      </c>
      <c r="F113" s="25">
        <v>3202169</v>
      </c>
      <c r="G113" s="25">
        <v>0</v>
      </c>
      <c r="H113" s="25">
        <v>0</v>
      </c>
      <c r="I113" s="25">
        <v>0</v>
      </c>
      <c r="J113" s="25">
        <f t="shared" ref="J113:J124" si="43">+G113+H113+I113</f>
        <v>0</v>
      </c>
      <c r="K113" s="25">
        <f t="shared" ref="K113:K124" si="44">+F113-J113</f>
        <v>3202169</v>
      </c>
      <c r="L113" s="26">
        <f t="shared" si="25"/>
        <v>0</v>
      </c>
      <c r="M113" s="17"/>
    </row>
    <row r="114" spans="1:13" x14ac:dyDescent="0.35">
      <c r="A114" s="23">
        <v>2121302</v>
      </c>
      <c r="B114" s="24" t="s">
        <v>123</v>
      </c>
      <c r="C114" s="25">
        <v>996311368</v>
      </c>
      <c r="D114" s="25">
        <v>0</v>
      </c>
      <c r="E114" s="25">
        <v>36567034</v>
      </c>
      <c r="F114" s="25">
        <v>1032878402</v>
      </c>
      <c r="G114" s="25">
        <v>848941221</v>
      </c>
      <c r="H114" s="25">
        <v>123435941</v>
      </c>
      <c r="I114" s="25">
        <v>60482487</v>
      </c>
      <c r="J114" s="25">
        <f t="shared" si="43"/>
        <v>1032859649</v>
      </c>
      <c r="K114" s="25">
        <f t="shared" si="44"/>
        <v>18753</v>
      </c>
      <c r="L114" s="26">
        <f t="shared" si="25"/>
        <v>1</v>
      </c>
      <c r="M114" s="17"/>
    </row>
    <row r="115" spans="1:13" x14ac:dyDescent="0.35">
      <c r="A115" s="23">
        <v>2121303</v>
      </c>
      <c r="B115" s="24" t="s">
        <v>124</v>
      </c>
      <c r="C115" s="25">
        <v>10682000</v>
      </c>
      <c r="D115" s="25">
        <v>0</v>
      </c>
      <c r="E115" s="25">
        <v>0</v>
      </c>
      <c r="F115" s="25">
        <v>10682000</v>
      </c>
      <c r="G115" s="25">
        <v>0</v>
      </c>
      <c r="H115" s="25">
        <v>0</v>
      </c>
      <c r="I115" s="25">
        <v>0</v>
      </c>
      <c r="J115" s="25">
        <f t="shared" si="43"/>
        <v>0</v>
      </c>
      <c r="K115" s="25">
        <f t="shared" si="44"/>
        <v>10682000</v>
      </c>
      <c r="L115" s="26">
        <f t="shared" si="25"/>
        <v>0</v>
      </c>
      <c r="M115" s="17"/>
    </row>
    <row r="116" spans="1:13" x14ac:dyDescent="0.35">
      <c r="A116" s="23">
        <v>2121304</v>
      </c>
      <c r="B116" s="24" t="s">
        <v>125</v>
      </c>
      <c r="C116" s="25">
        <v>0</v>
      </c>
      <c r="D116" s="25">
        <v>0</v>
      </c>
      <c r="E116" s="25">
        <v>0</v>
      </c>
      <c r="F116" s="25">
        <v>0</v>
      </c>
      <c r="G116" s="25">
        <v>0</v>
      </c>
      <c r="H116" s="25">
        <v>0</v>
      </c>
      <c r="I116" s="25">
        <v>0</v>
      </c>
      <c r="J116" s="25">
        <f t="shared" si="43"/>
        <v>0</v>
      </c>
      <c r="K116" s="25">
        <f t="shared" si="44"/>
        <v>0</v>
      </c>
      <c r="L116" s="26" t="e">
        <f t="shared" si="25"/>
        <v>#DIV/0!</v>
      </c>
      <c r="M116" s="17"/>
    </row>
    <row r="117" spans="1:13" x14ac:dyDescent="0.35">
      <c r="A117" s="23">
        <v>2121305</v>
      </c>
      <c r="B117" s="24" t="s">
        <v>126</v>
      </c>
      <c r="C117" s="25">
        <v>1179204100</v>
      </c>
      <c r="D117" s="25">
        <v>0</v>
      </c>
      <c r="E117" s="25">
        <v>-6545108</v>
      </c>
      <c r="F117" s="25">
        <v>1172658992</v>
      </c>
      <c r="G117" s="25">
        <v>0</v>
      </c>
      <c r="H117" s="25">
        <v>1107167406</v>
      </c>
      <c r="I117" s="25">
        <v>30491586</v>
      </c>
      <c r="J117" s="25">
        <f t="shared" si="43"/>
        <v>1137658992</v>
      </c>
      <c r="K117" s="25">
        <f t="shared" si="44"/>
        <v>35000000</v>
      </c>
      <c r="L117" s="26">
        <f t="shared" si="25"/>
        <v>0.97019999999999995</v>
      </c>
      <c r="M117" s="17"/>
    </row>
    <row r="118" spans="1:13" x14ac:dyDescent="0.35">
      <c r="A118" s="23">
        <v>2121307</v>
      </c>
      <c r="B118" s="24" t="s">
        <v>3</v>
      </c>
      <c r="C118" s="25">
        <v>2128734051</v>
      </c>
      <c r="D118" s="25">
        <v>0</v>
      </c>
      <c r="E118" s="25">
        <v>-1567034</v>
      </c>
      <c r="F118" s="25">
        <v>2127167017</v>
      </c>
      <c r="G118" s="25">
        <v>81250500</v>
      </c>
      <c r="H118" s="25">
        <v>66491160</v>
      </c>
      <c r="I118" s="25">
        <v>14142675</v>
      </c>
      <c r="J118" s="25">
        <f t="shared" si="43"/>
        <v>161884335</v>
      </c>
      <c r="K118" s="25">
        <f t="shared" si="44"/>
        <v>1965282682</v>
      </c>
      <c r="L118" s="26">
        <f t="shared" si="25"/>
        <v>7.6100000000000001E-2</v>
      </c>
      <c r="M118" s="17"/>
    </row>
    <row r="119" spans="1:13" x14ac:dyDescent="0.35">
      <c r="A119" s="23">
        <v>2121308</v>
      </c>
      <c r="B119" s="24" t="s">
        <v>127</v>
      </c>
      <c r="C119" s="25">
        <v>27000000</v>
      </c>
      <c r="D119" s="25">
        <v>0</v>
      </c>
      <c r="E119" s="25">
        <v>0</v>
      </c>
      <c r="F119" s="25">
        <v>27000000</v>
      </c>
      <c r="G119" s="25">
        <v>0</v>
      </c>
      <c r="H119" s="25">
        <v>0</v>
      </c>
      <c r="I119" s="25">
        <v>0</v>
      </c>
      <c r="J119" s="25">
        <f t="shared" si="43"/>
        <v>0</v>
      </c>
      <c r="K119" s="25">
        <f t="shared" si="44"/>
        <v>27000000</v>
      </c>
      <c r="L119" s="26">
        <f t="shared" si="25"/>
        <v>0</v>
      </c>
      <c r="M119" s="17"/>
    </row>
    <row r="120" spans="1:13" x14ac:dyDescent="0.35">
      <c r="A120" s="23">
        <v>2121309</v>
      </c>
      <c r="B120" s="24" t="s">
        <v>128</v>
      </c>
      <c r="C120" s="25">
        <v>119000000</v>
      </c>
      <c r="D120" s="25">
        <v>0</v>
      </c>
      <c r="E120" s="25">
        <v>0</v>
      </c>
      <c r="F120" s="25">
        <v>119000000</v>
      </c>
      <c r="G120" s="25">
        <v>0</v>
      </c>
      <c r="H120" s="25">
        <v>0</v>
      </c>
      <c r="I120" s="25">
        <v>8075078</v>
      </c>
      <c r="J120" s="25">
        <f t="shared" si="43"/>
        <v>8075078</v>
      </c>
      <c r="K120" s="25">
        <f t="shared" si="44"/>
        <v>110924922</v>
      </c>
      <c r="L120" s="26">
        <f t="shared" si="25"/>
        <v>6.7900000000000002E-2</v>
      </c>
      <c r="M120" s="17"/>
    </row>
    <row r="121" spans="1:13" x14ac:dyDescent="0.35">
      <c r="A121" s="23">
        <v>2121310</v>
      </c>
      <c r="B121" s="24" t="s">
        <v>129</v>
      </c>
      <c r="C121" s="25">
        <v>0</v>
      </c>
      <c r="D121" s="25">
        <v>0</v>
      </c>
      <c r="E121" s="25">
        <v>0</v>
      </c>
      <c r="F121" s="25">
        <v>0</v>
      </c>
      <c r="G121" s="25">
        <v>0</v>
      </c>
      <c r="H121" s="25">
        <v>0</v>
      </c>
      <c r="I121" s="25">
        <v>0</v>
      </c>
      <c r="J121" s="25">
        <f t="shared" si="43"/>
        <v>0</v>
      </c>
      <c r="K121" s="25">
        <f t="shared" si="44"/>
        <v>0</v>
      </c>
      <c r="L121" s="26" t="e">
        <f t="shared" si="25"/>
        <v>#DIV/0!</v>
      </c>
      <c r="M121" s="17"/>
    </row>
    <row r="122" spans="1:13" x14ac:dyDescent="0.35">
      <c r="A122" s="23">
        <v>2121311</v>
      </c>
      <c r="B122" s="24" t="s">
        <v>130</v>
      </c>
      <c r="C122" s="25">
        <v>0</v>
      </c>
      <c r="D122" s="25">
        <v>0</v>
      </c>
      <c r="E122" s="25">
        <v>0</v>
      </c>
      <c r="F122" s="25">
        <v>0</v>
      </c>
      <c r="G122" s="25">
        <v>0</v>
      </c>
      <c r="H122" s="25">
        <v>0</v>
      </c>
      <c r="I122" s="25">
        <v>0</v>
      </c>
      <c r="J122" s="25">
        <f t="shared" si="43"/>
        <v>0</v>
      </c>
      <c r="K122" s="25">
        <f t="shared" si="44"/>
        <v>0</v>
      </c>
      <c r="L122" s="26" t="e">
        <f t="shared" si="25"/>
        <v>#DIV/0!</v>
      </c>
      <c r="M122" s="17"/>
    </row>
    <row r="123" spans="1:13" x14ac:dyDescent="0.35">
      <c r="A123" s="23">
        <v>2121312</v>
      </c>
      <c r="B123" s="24" t="s">
        <v>131</v>
      </c>
      <c r="C123" s="25">
        <v>58642605</v>
      </c>
      <c r="D123" s="25">
        <v>0</v>
      </c>
      <c r="E123" s="25">
        <v>0</v>
      </c>
      <c r="F123" s="25">
        <v>58642605</v>
      </c>
      <c r="G123" s="25">
        <v>0</v>
      </c>
      <c r="H123" s="25">
        <v>0</v>
      </c>
      <c r="I123" s="25">
        <v>0</v>
      </c>
      <c r="J123" s="25">
        <f t="shared" si="43"/>
        <v>0</v>
      </c>
      <c r="K123" s="25">
        <f t="shared" si="44"/>
        <v>58642605</v>
      </c>
      <c r="L123" s="26">
        <f t="shared" si="25"/>
        <v>0</v>
      </c>
      <c r="M123" s="17"/>
    </row>
    <row r="124" spans="1:13" x14ac:dyDescent="0.35">
      <c r="A124" s="23">
        <v>2121313</v>
      </c>
      <c r="B124" s="24" t="s">
        <v>132</v>
      </c>
      <c r="C124" s="25">
        <v>145109815</v>
      </c>
      <c r="D124" s="25">
        <v>0</v>
      </c>
      <c r="E124" s="25">
        <v>6545108</v>
      </c>
      <c r="F124" s="25">
        <v>151654923</v>
      </c>
      <c r="G124" s="25">
        <v>0</v>
      </c>
      <c r="H124" s="25">
        <v>109815327</v>
      </c>
      <c r="I124" s="25">
        <v>41581911</v>
      </c>
      <c r="J124" s="25">
        <f t="shared" si="43"/>
        <v>151397238</v>
      </c>
      <c r="K124" s="25">
        <f t="shared" si="44"/>
        <v>257685</v>
      </c>
      <c r="L124" s="26">
        <f t="shared" si="25"/>
        <v>0.99829999999999997</v>
      </c>
      <c r="M124" s="17"/>
    </row>
    <row r="125" spans="1:13" s="18" customFormat="1" x14ac:dyDescent="0.35">
      <c r="A125" s="19">
        <v>21214</v>
      </c>
      <c r="B125" s="20" t="s">
        <v>133</v>
      </c>
      <c r="C125" s="21">
        <f t="shared" ref="C125:I125" si="45">SUM(C126:C136)</f>
        <v>5461527586</v>
      </c>
      <c r="D125" s="21">
        <f t="shared" si="45"/>
        <v>0</v>
      </c>
      <c r="E125" s="21">
        <f t="shared" si="45"/>
        <v>-35000000</v>
      </c>
      <c r="F125" s="21">
        <f>SUM(F126:F136)</f>
        <v>5426527586</v>
      </c>
      <c r="G125" s="21">
        <f t="shared" si="45"/>
        <v>0</v>
      </c>
      <c r="H125" s="21">
        <f t="shared" si="45"/>
        <v>247465755</v>
      </c>
      <c r="I125" s="21">
        <f t="shared" si="45"/>
        <v>830532853</v>
      </c>
      <c r="J125" s="21">
        <f t="shared" ref="J125:K125" si="46">SUM(J126:J136)</f>
        <v>1077998608</v>
      </c>
      <c r="K125" s="21">
        <f t="shared" si="46"/>
        <v>4348528978</v>
      </c>
      <c r="L125" s="22">
        <f t="shared" si="25"/>
        <v>0.19869999999999999</v>
      </c>
      <c r="M125" s="17"/>
    </row>
    <row r="126" spans="1:13" s="27" customFormat="1" x14ac:dyDescent="0.35">
      <c r="A126" s="23">
        <v>2121401</v>
      </c>
      <c r="B126" s="24" t="s">
        <v>134</v>
      </c>
      <c r="C126" s="25">
        <v>251150383</v>
      </c>
      <c r="D126" s="25">
        <v>0</v>
      </c>
      <c r="E126" s="25">
        <v>0</v>
      </c>
      <c r="F126" s="25">
        <v>251150383</v>
      </c>
      <c r="G126" s="25">
        <v>0</v>
      </c>
      <c r="H126" s="25">
        <v>245911233</v>
      </c>
      <c r="I126" s="25">
        <v>5239150</v>
      </c>
      <c r="J126" s="25">
        <f t="shared" ref="J126:J136" si="47">+G126+H126+I126</f>
        <v>251150383</v>
      </c>
      <c r="K126" s="25">
        <f t="shared" ref="K126:K136" si="48">+F126-J126</f>
        <v>0</v>
      </c>
      <c r="L126" s="26">
        <f t="shared" si="25"/>
        <v>1</v>
      </c>
      <c r="M126" s="17"/>
    </row>
    <row r="127" spans="1:13" s="27" customFormat="1" x14ac:dyDescent="0.35">
      <c r="A127" s="23">
        <v>2121402</v>
      </c>
      <c r="B127" s="24" t="s">
        <v>135</v>
      </c>
      <c r="C127" s="25">
        <v>3686962</v>
      </c>
      <c r="D127" s="25">
        <v>0</v>
      </c>
      <c r="E127" s="25">
        <v>0</v>
      </c>
      <c r="F127" s="25">
        <v>3686962</v>
      </c>
      <c r="G127" s="25">
        <v>0</v>
      </c>
      <c r="H127" s="25">
        <v>1554521</v>
      </c>
      <c r="I127" s="25">
        <v>0</v>
      </c>
      <c r="J127" s="25">
        <f t="shared" si="47"/>
        <v>1554521</v>
      </c>
      <c r="K127" s="25">
        <f t="shared" si="48"/>
        <v>2132441</v>
      </c>
      <c r="L127" s="26">
        <f t="shared" si="25"/>
        <v>0.42159999999999997</v>
      </c>
      <c r="M127" s="17"/>
    </row>
    <row r="128" spans="1:13" s="27" customFormat="1" x14ac:dyDescent="0.35">
      <c r="A128" s="23">
        <v>2121403</v>
      </c>
      <c r="B128" s="24" t="s">
        <v>136</v>
      </c>
      <c r="C128" s="25">
        <v>4855472</v>
      </c>
      <c r="D128" s="25">
        <v>0</v>
      </c>
      <c r="E128" s="25">
        <v>0</v>
      </c>
      <c r="F128" s="25">
        <v>4855472</v>
      </c>
      <c r="G128" s="25">
        <v>0</v>
      </c>
      <c r="H128" s="25">
        <v>0</v>
      </c>
      <c r="I128" s="25">
        <v>0</v>
      </c>
      <c r="J128" s="25">
        <f t="shared" si="47"/>
        <v>0</v>
      </c>
      <c r="K128" s="25">
        <f t="shared" si="48"/>
        <v>4855472</v>
      </c>
      <c r="L128" s="26">
        <f t="shared" si="25"/>
        <v>0</v>
      </c>
      <c r="M128" s="17"/>
    </row>
    <row r="129" spans="1:13" s="27" customFormat="1" x14ac:dyDescent="0.35">
      <c r="A129" s="23">
        <v>2121404</v>
      </c>
      <c r="B129" s="24" t="s">
        <v>137</v>
      </c>
      <c r="C129" s="25">
        <v>26358281</v>
      </c>
      <c r="D129" s="25">
        <v>0</v>
      </c>
      <c r="E129" s="25">
        <v>0</v>
      </c>
      <c r="F129" s="25">
        <v>26358281</v>
      </c>
      <c r="G129" s="25">
        <v>0</v>
      </c>
      <c r="H129" s="25">
        <v>0</v>
      </c>
      <c r="I129" s="25">
        <v>0</v>
      </c>
      <c r="J129" s="25">
        <f t="shared" si="47"/>
        <v>0</v>
      </c>
      <c r="K129" s="25">
        <f t="shared" si="48"/>
        <v>26358281</v>
      </c>
      <c r="L129" s="26">
        <f t="shared" si="25"/>
        <v>0</v>
      </c>
      <c r="M129" s="17"/>
    </row>
    <row r="130" spans="1:13" s="27" customFormat="1" x14ac:dyDescent="0.35">
      <c r="A130" s="23">
        <v>2121405</v>
      </c>
      <c r="B130" s="24" t="s">
        <v>138</v>
      </c>
      <c r="C130" s="25">
        <v>568695229</v>
      </c>
      <c r="D130" s="25">
        <v>0</v>
      </c>
      <c r="E130" s="25">
        <v>-35000000</v>
      </c>
      <c r="F130" s="25">
        <v>533695229</v>
      </c>
      <c r="G130" s="25">
        <v>0</v>
      </c>
      <c r="H130" s="25">
        <v>0</v>
      </c>
      <c r="I130" s="25">
        <v>104590447</v>
      </c>
      <c r="J130" s="25">
        <f t="shared" si="47"/>
        <v>104590447</v>
      </c>
      <c r="K130" s="25">
        <f t="shared" si="48"/>
        <v>429104782</v>
      </c>
      <c r="L130" s="26">
        <f t="shared" si="25"/>
        <v>0.19600000000000001</v>
      </c>
      <c r="M130" s="17"/>
    </row>
    <row r="131" spans="1:13" s="27" customFormat="1" x14ac:dyDescent="0.35">
      <c r="A131" s="23">
        <v>2121406</v>
      </c>
      <c r="B131" s="24" t="s">
        <v>139</v>
      </c>
      <c r="C131" s="25">
        <v>456727509</v>
      </c>
      <c r="D131" s="25">
        <v>0</v>
      </c>
      <c r="E131" s="25">
        <v>0</v>
      </c>
      <c r="F131" s="25">
        <v>456727509</v>
      </c>
      <c r="G131" s="25">
        <v>0</v>
      </c>
      <c r="H131" s="25">
        <v>0</v>
      </c>
      <c r="I131" s="25">
        <v>76058136</v>
      </c>
      <c r="J131" s="25">
        <f t="shared" si="47"/>
        <v>76058136</v>
      </c>
      <c r="K131" s="25">
        <f t="shared" si="48"/>
        <v>380669373</v>
      </c>
      <c r="L131" s="26">
        <f t="shared" si="25"/>
        <v>0.16650000000000001</v>
      </c>
      <c r="M131" s="17"/>
    </row>
    <row r="132" spans="1:13" s="27" customFormat="1" x14ac:dyDescent="0.35">
      <c r="A132" s="23">
        <v>2121407</v>
      </c>
      <c r="B132" s="24" t="s">
        <v>140</v>
      </c>
      <c r="C132" s="25">
        <v>9510746</v>
      </c>
      <c r="D132" s="25">
        <v>0</v>
      </c>
      <c r="E132" s="25">
        <v>0</v>
      </c>
      <c r="F132" s="25">
        <v>9510746</v>
      </c>
      <c r="G132" s="25">
        <v>0</v>
      </c>
      <c r="H132" s="25">
        <v>0</v>
      </c>
      <c r="I132" s="25">
        <v>77000</v>
      </c>
      <c r="J132" s="25">
        <f t="shared" si="47"/>
        <v>77000</v>
      </c>
      <c r="K132" s="25">
        <f t="shared" si="48"/>
        <v>9433746</v>
      </c>
      <c r="L132" s="26">
        <f t="shared" si="25"/>
        <v>8.0999999999999996E-3</v>
      </c>
      <c r="M132" s="17"/>
    </row>
    <row r="133" spans="1:13" s="27" customFormat="1" x14ac:dyDescent="0.35">
      <c r="A133" s="23">
        <v>2121408</v>
      </c>
      <c r="B133" s="24" t="s">
        <v>141</v>
      </c>
      <c r="C133" s="25">
        <v>0</v>
      </c>
      <c r="D133" s="25">
        <v>0</v>
      </c>
      <c r="E133" s="25">
        <v>0</v>
      </c>
      <c r="F133" s="25">
        <v>0</v>
      </c>
      <c r="G133" s="25">
        <v>0</v>
      </c>
      <c r="H133" s="25">
        <v>0</v>
      </c>
      <c r="I133" s="25">
        <v>0</v>
      </c>
      <c r="J133" s="25">
        <f t="shared" si="47"/>
        <v>0</v>
      </c>
      <c r="K133" s="25">
        <f t="shared" si="48"/>
        <v>0</v>
      </c>
      <c r="L133" s="26" t="e">
        <f t="shared" si="25"/>
        <v>#DIV/0!</v>
      </c>
      <c r="M133" s="17"/>
    </row>
    <row r="134" spans="1:13" s="27" customFormat="1" x14ac:dyDescent="0.35">
      <c r="A134" s="23">
        <v>2121409</v>
      </c>
      <c r="B134" s="24" t="s">
        <v>142</v>
      </c>
      <c r="C134" s="25">
        <v>427743004</v>
      </c>
      <c r="D134" s="25">
        <v>0</v>
      </c>
      <c r="E134" s="25">
        <v>0</v>
      </c>
      <c r="F134" s="25">
        <v>427743004</v>
      </c>
      <c r="G134" s="25">
        <v>0</v>
      </c>
      <c r="H134" s="25">
        <v>0</v>
      </c>
      <c r="I134" s="25">
        <v>48386860</v>
      </c>
      <c r="J134" s="25">
        <f t="shared" si="47"/>
        <v>48386860</v>
      </c>
      <c r="K134" s="25">
        <f t="shared" si="48"/>
        <v>379356144</v>
      </c>
      <c r="L134" s="26">
        <f t="shared" ref="L134:L165" si="49">ROUND(J134/F134,4)</f>
        <v>0.11310000000000001</v>
      </c>
      <c r="M134" s="17"/>
    </row>
    <row r="135" spans="1:13" s="27" customFormat="1" x14ac:dyDescent="0.35">
      <c r="A135" s="23">
        <v>2121410</v>
      </c>
      <c r="B135" s="24" t="s">
        <v>143</v>
      </c>
      <c r="C135" s="25">
        <v>3570000000</v>
      </c>
      <c r="D135" s="25">
        <v>0</v>
      </c>
      <c r="E135" s="25">
        <v>0</v>
      </c>
      <c r="F135" s="25">
        <v>3570000000</v>
      </c>
      <c r="G135" s="25">
        <v>0</v>
      </c>
      <c r="H135" s="25">
        <v>1</v>
      </c>
      <c r="I135" s="25">
        <v>596181260</v>
      </c>
      <c r="J135" s="25">
        <f t="shared" si="47"/>
        <v>596181261</v>
      </c>
      <c r="K135" s="25">
        <f t="shared" si="48"/>
        <v>2973818739</v>
      </c>
      <c r="L135" s="26">
        <f t="shared" si="49"/>
        <v>0.16700000000000001</v>
      </c>
      <c r="M135" s="17"/>
    </row>
    <row r="136" spans="1:13" s="27" customFormat="1" x14ac:dyDescent="0.35">
      <c r="A136" s="23">
        <v>2121411</v>
      </c>
      <c r="B136" s="24" t="s">
        <v>144</v>
      </c>
      <c r="C136" s="25">
        <v>142800000</v>
      </c>
      <c r="D136" s="25">
        <v>0</v>
      </c>
      <c r="E136" s="25">
        <v>0</v>
      </c>
      <c r="F136" s="25">
        <v>142800000</v>
      </c>
      <c r="G136" s="25">
        <v>0</v>
      </c>
      <c r="H136" s="25">
        <v>0</v>
      </c>
      <c r="I136" s="25">
        <v>0</v>
      </c>
      <c r="J136" s="25">
        <f t="shared" si="47"/>
        <v>0</v>
      </c>
      <c r="K136" s="25">
        <f t="shared" si="48"/>
        <v>142800000</v>
      </c>
      <c r="L136" s="26">
        <f t="shared" si="49"/>
        <v>0</v>
      </c>
      <c r="M136" s="17"/>
    </row>
    <row r="137" spans="1:13" s="18" customFormat="1" x14ac:dyDescent="0.35">
      <c r="A137" s="19">
        <v>22</v>
      </c>
      <c r="B137" s="20" t="s">
        <v>5</v>
      </c>
      <c r="C137" s="21">
        <f>+C138</f>
        <v>15089356227</v>
      </c>
      <c r="D137" s="21">
        <f t="shared" ref="D137:K137" si="50">+D138</f>
        <v>0</v>
      </c>
      <c r="E137" s="21">
        <f t="shared" si="50"/>
        <v>0</v>
      </c>
      <c r="F137" s="21">
        <f t="shared" si="50"/>
        <v>15089356227</v>
      </c>
      <c r="G137" s="21">
        <f t="shared" si="50"/>
        <v>32458783</v>
      </c>
      <c r="H137" s="21">
        <f t="shared" si="50"/>
        <v>3364918040</v>
      </c>
      <c r="I137" s="21">
        <f t="shared" si="50"/>
        <v>1272900</v>
      </c>
      <c r="J137" s="21">
        <f t="shared" si="50"/>
        <v>3398649723</v>
      </c>
      <c r="K137" s="21">
        <f t="shared" si="50"/>
        <v>11690706504</v>
      </c>
      <c r="L137" s="22">
        <f t="shared" si="49"/>
        <v>0.22520000000000001</v>
      </c>
      <c r="M137" s="17"/>
    </row>
    <row r="138" spans="1:13" s="18" customFormat="1" x14ac:dyDescent="0.35">
      <c r="A138" s="19">
        <v>221</v>
      </c>
      <c r="B138" s="20" t="s">
        <v>145</v>
      </c>
      <c r="C138" s="21">
        <f t="shared" ref="C138:K138" si="51">+C139+C146</f>
        <v>15089356227</v>
      </c>
      <c r="D138" s="21">
        <f t="shared" si="51"/>
        <v>0</v>
      </c>
      <c r="E138" s="21">
        <f t="shared" si="51"/>
        <v>0</v>
      </c>
      <c r="F138" s="21">
        <f t="shared" si="51"/>
        <v>15089356227</v>
      </c>
      <c r="G138" s="21">
        <f t="shared" si="51"/>
        <v>32458783</v>
      </c>
      <c r="H138" s="21">
        <f t="shared" si="51"/>
        <v>3364918040</v>
      </c>
      <c r="I138" s="21">
        <f t="shared" si="51"/>
        <v>1272900</v>
      </c>
      <c r="J138" s="21">
        <f t="shared" si="51"/>
        <v>3398649723</v>
      </c>
      <c r="K138" s="21">
        <f t="shared" si="51"/>
        <v>11690706504</v>
      </c>
      <c r="L138" s="22">
        <f t="shared" si="49"/>
        <v>0.22520000000000001</v>
      </c>
      <c r="M138" s="17"/>
    </row>
    <row r="139" spans="1:13" s="18" customFormat="1" x14ac:dyDescent="0.35">
      <c r="A139" s="34">
        <v>2211</v>
      </c>
      <c r="B139" s="35" t="s">
        <v>146</v>
      </c>
      <c r="C139" s="36">
        <f>+C140</f>
        <v>343054647</v>
      </c>
      <c r="D139" s="36">
        <f t="shared" ref="D139:K139" si="52">+D140</f>
        <v>0</v>
      </c>
      <c r="E139" s="36">
        <f t="shared" si="52"/>
        <v>0</v>
      </c>
      <c r="F139" s="36">
        <f t="shared" si="52"/>
        <v>343054647</v>
      </c>
      <c r="G139" s="36">
        <f t="shared" si="52"/>
        <v>0</v>
      </c>
      <c r="H139" s="36">
        <f t="shared" si="52"/>
        <v>6042712</v>
      </c>
      <c r="I139" s="36">
        <f t="shared" si="52"/>
        <v>1272900</v>
      </c>
      <c r="J139" s="36">
        <f t="shared" si="52"/>
        <v>7315612</v>
      </c>
      <c r="K139" s="36">
        <f t="shared" si="52"/>
        <v>335739035</v>
      </c>
      <c r="L139" s="37">
        <f t="shared" si="49"/>
        <v>2.1299999999999999E-2</v>
      </c>
      <c r="M139" s="17"/>
    </row>
    <row r="140" spans="1:13" s="18" customFormat="1" x14ac:dyDescent="0.35">
      <c r="A140" s="19">
        <v>22111</v>
      </c>
      <c r="B140" s="20" t="s">
        <v>147</v>
      </c>
      <c r="C140" s="21">
        <f t="shared" ref="C140:K140" si="53">SUM(C141:C145)</f>
        <v>343054647</v>
      </c>
      <c r="D140" s="21">
        <f t="shared" si="53"/>
        <v>0</v>
      </c>
      <c r="E140" s="21">
        <f t="shared" si="53"/>
        <v>0</v>
      </c>
      <c r="F140" s="21">
        <f t="shared" si="53"/>
        <v>343054647</v>
      </c>
      <c r="G140" s="21">
        <f t="shared" si="53"/>
        <v>0</v>
      </c>
      <c r="H140" s="21">
        <f t="shared" si="53"/>
        <v>6042712</v>
      </c>
      <c r="I140" s="21">
        <f t="shared" si="53"/>
        <v>1272900</v>
      </c>
      <c r="J140" s="21">
        <f t="shared" si="53"/>
        <v>7315612</v>
      </c>
      <c r="K140" s="21">
        <f t="shared" si="53"/>
        <v>335739035</v>
      </c>
      <c r="L140" s="22">
        <f t="shared" si="49"/>
        <v>2.1299999999999999E-2</v>
      </c>
      <c r="M140" s="17"/>
    </row>
    <row r="141" spans="1:13" s="28" customFormat="1" x14ac:dyDescent="0.35">
      <c r="A141" s="23">
        <v>2211101</v>
      </c>
      <c r="B141" s="24" t="s">
        <v>148</v>
      </c>
      <c r="C141" s="25">
        <v>238000000</v>
      </c>
      <c r="D141" s="25">
        <v>0</v>
      </c>
      <c r="E141" s="25">
        <v>0</v>
      </c>
      <c r="F141" s="25">
        <v>238000000</v>
      </c>
      <c r="G141" s="25">
        <v>0</v>
      </c>
      <c r="H141" s="25">
        <v>0</v>
      </c>
      <c r="I141" s="25">
        <v>0</v>
      </c>
      <c r="J141" s="25">
        <f>+G141+H141+I141</f>
        <v>0</v>
      </c>
      <c r="K141" s="25">
        <f>+F141-J141</f>
        <v>238000000</v>
      </c>
      <c r="L141" s="26">
        <f t="shared" si="49"/>
        <v>0</v>
      </c>
      <c r="M141" s="17"/>
    </row>
    <row r="142" spans="1:13" s="28" customFormat="1" x14ac:dyDescent="0.35">
      <c r="A142" s="23">
        <v>2211102</v>
      </c>
      <c r="B142" s="24" t="s">
        <v>149</v>
      </c>
      <c r="C142" s="25">
        <v>0</v>
      </c>
      <c r="D142" s="25">
        <v>0</v>
      </c>
      <c r="E142" s="25">
        <v>0</v>
      </c>
      <c r="F142" s="25">
        <v>0</v>
      </c>
      <c r="G142" s="25">
        <v>0</v>
      </c>
      <c r="H142" s="25">
        <v>0</v>
      </c>
      <c r="I142" s="25">
        <v>0</v>
      </c>
      <c r="J142" s="25">
        <f>+G142+H142+I142</f>
        <v>0</v>
      </c>
      <c r="K142" s="25">
        <f>+F142-J142</f>
        <v>0</v>
      </c>
      <c r="L142" s="26" t="e">
        <f t="shared" si="49"/>
        <v>#DIV/0!</v>
      </c>
      <c r="M142" s="17"/>
    </row>
    <row r="143" spans="1:13" s="28" customFormat="1" x14ac:dyDescent="0.35">
      <c r="A143" s="23">
        <v>2211103</v>
      </c>
      <c r="B143" s="24" t="s">
        <v>150</v>
      </c>
      <c r="C143" s="25">
        <v>77715430</v>
      </c>
      <c r="D143" s="25">
        <v>0</v>
      </c>
      <c r="E143" s="25">
        <v>0</v>
      </c>
      <c r="F143" s="25">
        <v>77715430</v>
      </c>
      <c r="G143" s="25">
        <v>0</v>
      </c>
      <c r="H143" s="25">
        <v>6042712</v>
      </c>
      <c r="I143" s="25">
        <v>1272900</v>
      </c>
      <c r="J143" s="25">
        <f>+G143+H143+I143</f>
        <v>7315612</v>
      </c>
      <c r="K143" s="25">
        <f>+F143-J143</f>
        <v>70399818</v>
      </c>
      <c r="L143" s="26">
        <f t="shared" si="49"/>
        <v>9.4100000000000003E-2</v>
      </c>
      <c r="M143" s="17"/>
    </row>
    <row r="144" spans="1:13" s="28" customFormat="1" x14ac:dyDescent="0.35">
      <c r="A144" s="23">
        <v>2211104</v>
      </c>
      <c r="B144" s="24" t="s">
        <v>151</v>
      </c>
      <c r="C144" s="25">
        <v>0</v>
      </c>
      <c r="D144" s="25">
        <v>0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5">
        <f>+G144+H144+I144</f>
        <v>0</v>
      </c>
      <c r="K144" s="25">
        <f>+F144-J144</f>
        <v>0</v>
      </c>
      <c r="L144" s="26" t="e">
        <f t="shared" si="49"/>
        <v>#DIV/0!</v>
      </c>
      <c r="M144" s="17"/>
    </row>
    <row r="145" spans="1:13" s="28" customFormat="1" x14ac:dyDescent="0.35">
      <c r="A145" s="23">
        <v>2211105</v>
      </c>
      <c r="B145" s="24" t="s">
        <v>152</v>
      </c>
      <c r="C145" s="25">
        <v>27339217</v>
      </c>
      <c r="D145" s="25">
        <v>0</v>
      </c>
      <c r="E145" s="25">
        <v>0</v>
      </c>
      <c r="F145" s="25">
        <v>27339217</v>
      </c>
      <c r="G145" s="25">
        <v>0</v>
      </c>
      <c r="H145" s="25">
        <v>0</v>
      </c>
      <c r="I145" s="25">
        <v>0</v>
      </c>
      <c r="J145" s="25">
        <f>+G145+H145+I145</f>
        <v>0</v>
      </c>
      <c r="K145" s="25">
        <f>+F145-J145</f>
        <v>27339217</v>
      </c>
      <c r="L145" s="26">
        <f t="shared" si="49"/>
        <v>0</v>
      </c>
      <c r="M145" s="17"/>
    </row>
    <row r="146" spans="1:13" s="18" customFormat="1" x14ac:dyDescent="0.35">
      <c r="A146" s="34">
        <v>2212</v>
      </c>
      <c r="B146" s="35" t="s">
        <v>153</v>
      </c>
      <c r="C146" s="36">
        <f>+C147</f>
        <v>14746301580</v>
      </c>
      <c r="D146" s="36">
        <f t="shared" ref="D146:K146" si="54">+D147</f>
        <v>0</v>
      </c>
      <c r="E146" s="36">
        <f t="shared" si="54"/>
        <v>0</v>
      </c>
      <c r="F146" s="36">
        <f t="shared" si="54"/>
        <v>14746301580</v>
      </c>
      <c r="G146" s="36">
        <f t="shared" si="54"/>
        <v>32458783</v>
      </c>
      <c r="H146" s="36">
        <f t="shared" si="54"/>
        <v>3358875328</v>
      </c>
      <c r="I146" s="36">
        <f t="shared" si="54"/>
        <v>0</v>
      </c>
      <c r="J146" s="36">
        <f t="shared" si="54"/>
        <v>3391334111</v>
      </c>
      <c r="K146" s="36">
        <f t="shared" si="54"/>
        <v>11354967469</v>
      </c>
      <c r="L146" s="37">
        <f t="shared" si="49"/>
        <v>0.23</v>
      </c>
      <c r="M146" s="17"/>
    </row>
    <row r="147" spans="1:13" s="18" customFormat="1" x14ac:dyDescent="0.35">
      <c r="A147" s="19">
        <v>22121</v>
      </c>
      <c r="B147" s="20" t="s">
        <v>153</v>
      </c>
      <c r="C147" s="21">
        <f>SUM(C148:C158)</f>
        <v>14746301580</v>
      </c>
      <c r="D147" s="21">
        <f>SUM(D148:D159)</f>
        <v>0</v>
      </c>
      <c r="E147" s="21">
        <f t="shared" ref="E147:K147" si="55">SUM(E148:E159)</f>
        <v>0</v>
      </c>
      <c r="F147" s="21">
        <f>SUM(F148:F159)</f>
        <v>14746301580</v>
      </c>
      <c r="G147" s="21">
        <f t="shared" si="55"/>
        <v>32458783</v>
      </c>
      <c r="H147" s="21">
        <f t="shared" si="55"/>
        <v>3358875328</v>
      </c>
      <c r="I147" s="21">
        <f t="shared" si="55"/>
        <v>0</v>
      </c>
      <c r="J147" s="21">
        <f t="shared" si="55"/>
        <v>3391334111</v>
      </c>
      <c r="K147" s="21">
        <f t="shared" si="55"/>
        <v>11354967469</v>
      </c>
      <c r="L147" s="22">
        <f t="shared" si="49"/>
        <v>0.23</v>
      </c>
      <c r="M147" s="17"/>
    </row>
    <row r="148" spans="1:13" s="18" customFormat="1" x14ac:dyDescent="0.35">
      <c r="A148" s="23">
        <v>2212101</v>
      </c>
      <c r="B148" s="24" t="s">
        <v>154</v>
      </c>
      <c r="C148" s="25">
        <v>440300000</v>
      </c>
      <c r="D148" s="25">
        <v>0</v>
      </c>
      <c r="E148" s="25">
        <v>0</v>
      </c>
      <c r="F148" s="25">
        <v>440300000</v>
      </c>
      <c r="G148" s="25">
        <v>0</v>
      </c>
      <c r="H148" s="25">
        <v>0</v>
      </c>
      <c r="I148" s="25">
        <v>0</v>
      </c>
      <c r="J148" s="25">
        <f t="shared" ref="J148:J159" si="56">+G148+H148+I148</f>
        <v>0</v>
      </c>
      <c r="K148" s="25">
        <f t="shared" ref="K148:K159" si="57">+F148-J148</f>
        <v>440300000</v>
      </c>
      <c r="L148" s="26">
        <f t="shared" si="49"/>
        <v>0</v>
      </c>
      <c r="M148" s="17"/>
    </row>
    <row r="149" spans="1:13" s="18" customFormat="1" x14ac:dyDescent="0.35">
      <c r="A149" s="23">
        <v>2212102</v>
      </c>
      <c r="B149" s="24" t="s">
        <v>155</v>
      </c>
      <c r="C149" s="25">
        <v>1193000000</v>
      </c>
      <c r="D149" s="25">
        <v>0</v>
      </c>
      <c r="E149" s="25">
        <v>0</v>
      </c>
      <c r="F149" s="25">
        <v>1193000000</v>
      </c>
      <c r="G149" s="25">
        <v>0</v>
      </c>
      <c r="H149" s="25">
        <v>0</v>
      </c>
      <c r="I149" s="25">
        <v>0</v>
      </c>
      <c r="J149" s="25">
        <f t="shared" si="56"/>
        <v>0</v>
      </c>
      <c r="K149" s="25">
        <f t="shared" si="57"/>
        <v>1193000000</v>
      </c>
      <c r="L149" s="26">
        <f t="shared" si="49"/>
        <v>0</v>
      </c>
      <c r="M149" s="17"/>
    </row>
    <row r="150" spans="1:13" x14ac:dyDescent="0.35">
      <c r="A150" s="23">
        <v>2212103</v>
      </c>
      <c r="B150" s="24" t="s">
        <v>156</v>
      </c>
      <c r="C150" s="25">
        <v>20000000</v>
      </c>
      <c r="D150" s="25">
        <v>0</v>
      </c>
      <c r="E150" s="25">
        <v>0</v>
      </c>
      <c r="F150" s="25">
        <v>20000000</v>
      </c>
      <c r="G150" s="25">
        <v>0</v>
      </c>
      <c r="H150" s="25">
        <v>0</v>
      </c>
      <c r="I150" s="25">
        <v>0</v>
      </c>
      <c r="J150" s="25">
        <f t="shared" si="56"/>
        <v>0</v>
      </c>
      <c r="K150" s="25">
        <f t="shared" si="57"/>
        <v>20000000</v>
      </c>
      <c r="L150" s="26">
        <f t="shared" si="49"/>
        <v>0</v>
      </c>
      <c r="M150" s="17"/>
    </row>
    <row r="151" spans="1:13" x14ac:dyDescent="0.35">
      <c r="A151" s="23">
        <v>2212104</v>
      </c>
      <c r="B151" s="24" t="s">
        <v>157</v>
      </c>
      <c r="C151" s="25">
        <v>88888889</v>
      </c>
      <c r="D151" s="25">
        <v>0</v>
      </c>
      <c r="E151" s="25">
        <v>0</v>
      </c>
      <c r="F151" s="25">
        <v>88888889</v>
      </c>
      <c r="G151" s="25">
        <v>0</v>
      </c>
      <c r="H151" s="25">
        <v>0</v>
      </c>
      <c r="I151" s="25">
        <v>0</v>
      </c>
      <c r="J151" s="25">
        <f t="shared" si="56"/>
        <v>0</v>
      </c>
      <c r="K151" s="25">
        <f t="shared" si="57"/>
        <v>88888889</v>
      </c>
      <c r="L151" s="26">
        <f t="shared" si="49"/>
        <v>0</v>
      </c>
      <c r="M151" s="17"/>
    </row>
    <row r="152" spans="1:13" x14ac:dyDescent="0.35">
      <c r="A152" s="23">
        <v>2212105</v>
      </c>
      <c r="B152" s="24" t="s">
        <v>158</v>
      </c>
      <c r="C152" s="25">
        <v>602437500</v>
      </c>
      <c r="D152" s="25">
        <v>0</v>
      </c>
      <c r="E152" s="25">
        <v>0</v>
      </c>
      <c r="F152" s="25">
        <v>602437500</v>
      </c>
      <c r="G152" s="25">
        <v>0</v>
      </c>
      <c r="H152" s="25">
        <v>0</v>
      </c>
      <c r="I152" s="25">
        <v>0</v>
      </c>
      <c r="J152" s="25">
        <f t="shared" si="56"/>
        <v>0</v>
      </c>
      <c r="K152" s="25">
        <f t="shared" si="57"/>
        <v>602437500</v>
      </c>
      <c r="L152" s="26">
        <f t="shared" si="49"/>
        <v>0</v>
      </c>
      <c r="M152" s="17"/>
    </row>
    <row r="153" spans="1:13" x14ac:dyDescent="0.35">
      <c r="A153" s="23">
        <v>2212106</v>
      </c>
      <c r="B153" s="24" t="s">
        <v>159</v>
      </c>
      <c r="C153" s="25">
        <v>108640770</v>
      </c>
      <c r="D153" s="25">
        <v>0</v>
      </c>
      <c r="E153" s="25">
        <v>0</v>
      </c>
      <c r="F153" s="25">
        <v>108640770</v>
      </c>
      <c r="G153" s="25">
        <v>32458783</v>
      </c>
      <c r="H153" s="25">
        <v>0</v>
      </c>
      <c r="I153" s="25">
        <v>0</v>
      </c>
      <c r="J153" s="25">
        <f t="shared" si="56"/>
        <v>32458783</v>
      </c>
      <c r="K153" s="25">
        <f t="shared" si="57"/>
        <v>76181987</v>
      </c>
      <c r="L153" s="26">
        <f t="shared" si="49"/>
        <v>0.29880000000000001</v>
      </c>
      <c r="M153" s="17"/>
    </row>
    <row r="154" spans="1:13" x14ac:dyDescent="0.35">
      <c r="A154" s="23">
        <v>2212107</v>
      </c>
      <c r="B154" s="24" t="s">
        <v>160</v>
      </c>
      <c r="C154" s="25">
        <v>2588353421</v>
      </c>
      <c r="D154" s="25">
        <v>0</v>
      </c>
      <c r="E154" s="25">
        <v>0</v>
      </c>
      <c r="F154" s="25">
        <v>2588353421</v>
      </c>
      <c r="G154" s="25">
        <v>0</v>
      </c>
      <c r="H154" s="25">
        <v>17749445</v>
      </c>
      <c r="I154" s="25">
        <v>0</v>
      </c>
      <c r="J154" s="25">
        <f t="shared" si="56"/>
        <v>17749445</v>
      </c>
      <c r="K154" s="25">
        <f t="shared" si="57"/>
        <v>2570603976</v>
      </c>
      <c r="L154" s="26">
        <f t="shared" si="49"/>
        <v>6.8999999999999999E-3</v>
      </c>
      <c r="M154" s="17"/>
    </row>
    <row r="155" spans="1:13" x14ac:dyDescent="0.35">
      <c r="A155" s="23">
        <v>2212108</v>
      </c>
      <c r="B155" s="24" t="s">
        <v>161</v>
      </c>
      <c r="C155" s="25">
        <v>9604681000</v>
      </c>
      <c r="D155" s="25">
        <v>0</v>
      </c>
      <c r="E155" s="25">
        <v>0</v>
      </c>
      <c r="F155" s="25">
        <v>9604681000</v>
      </c>
      <c r="G155" s="25">
        <v>0</v>
      </c>
      <c r="H155" s="25">
        <v>3341125883</v>
      </c>
      <c r="I155" s="25">
        <v>0</v>
      </c>
      <c r="J155" s="25">
        <f t="shared" si="56"/>
        <v>3341125883</v>
      </c>
      <c r="K155" s="25">
        <f t="shared" si="57"/>
        <v>6263555117</v>
      </c>
      <c r="L155" s="26">
        <f t="shared" si="49"/>
        <v>0.34789999999999999</v>
      </c>
      <c r="M155" s="17"/>
    </row>
    <row r="156" spans="1:13" x14ac:dyDescent="0.35">
      <c r="A156" s="23">
        <v>2212109</v>
      </c>
      <c r="B156" s="24" t="s">
        <v>162</v>
      </c>
      <c r="C156" s="25">
        <v>100000000</v>
      </c>
      <c r="D156" s="25">
        <v>0</v>
      </c>
      <c r="E156" s="25">
        <v>0</v>
      </c>
      <c r="F156" s="25">
        <v>100000000</v>
      </c>
      <c r="G156" s="25">
        <v>0</v>
      </c>
      <c r="H156" s="25">
        <v>0</v>
      </c>
      <c r="I156" s="25">
        <v>0</v>
      </c>
      <c r="J156" s="25">
        <f t="shared" si="56"/>
        <v>0</v>
      </c>
      <c r="K156" s="25">
        <f t="shared" si="57"/>
        <v>100000000</v>
      </c>
      <c r="L156" s="26">
        <f t="shared" si="49"/>
        <v>0</v>
      </c>
      <c r="M156" s="17"/>
    </row>
    <row r="157" spans="1:13" x14ac:dyDescent="0.35">
      <c r="A157" s="23">
        <v>2212110</v>
      </c>
      <c r="B157" s="24" t="s">
        <v>163</v>
      </c>
      <c r="C157" s="25">
        <v>0</v>
      </c>
      <c r="D157" s="25">
        <v>0</v>
      </c>
      <c r="E157" s="25">
        <v>0</v>
      </c>
      <c r="F157" s="25">
        <v>0</v>
      </c>
      <c r="G157" s="25">
        <v>0</v>
      </c>
      <c r="H157" s="25">
        <v>0</v>
      </c>
      <c r="I157" s="25">
        <v>0</v>
      </c>
      <c r="J157" s="25">
        <f t="shared" si="56"/>
        <v>0</v>
      </c>
      <c r="K157" s="25">
        <f t="shared" si="57"/>
        <v>0</v>
      </c>
      <c r="L157" s="26" t="e">
        <f t="shared" si="49"/>
        <v>#DIV/0!</v>
      </c>
      <c r="M157" s="17"/>
    </row>
    <row r="158" spans="1:13" x14ac:dyDescent="0.35">
      <c r="A158" s="23">
        <v>2212111</v>
      </c>
      <c r="B158" s="24" t="s">
        <v>164</v>
      </c>
      <c r="C158" s="25">
        <v>0</v>
      </c>
      <c r="D158" s="25">
        <v>0</v>
      </c>
      <c r="E158" s="25">
        <v>0</v>
      </c>
      <c r="F158" s="25">
        <v>0</v>
      </c>
      <c r="G158" s="25">
        <v>0</v>
      </c>
      <c r="H158" s="25">
        <v>0</v>
      </c>
      <c r="I158" s="25">
        <v>0</v>
      </c>
      <c r="J158" s="25">
        <f t="shared" si="56"/>
        <v>0</v>
      </c>
      <c r="K158" s="25">
        <f t="shared" si="57"/>
        <v>0</v>
      </c>
      <c r="L158" s="26" t="e">
        <f t="shared" si="49"/>
        <v>#DIV/0!</v>
      </c>
      <c r="M158" s="17"/>
    </row>
    <row r="159" spans="1:13" x14ac:dyDescent="0.35">
      <c r="A159" s="23">
        <v>2212112</v>
      </c>
      <c r="B159" s="24" t="s">
        <v>165</v>
      </c>
      <c r="C159" s="25">
        <v>0</v>
      </c>
      <c r="D159" s="25">
        <v>0</v>
      </c>
      <c r="E159" s="25">
        <v>0</v>
      </c>
      <c r="F159" s="25">
        <v>0</v>
      </c>
      <c r="G159" s="25">
        <v>0</v>
      </c>
      <c r="H159" s="25">
        <v>0</v>
      </c>
      <c r="I159" s="25">
        <v>0</v>
      </c>
      <c r="J159" s="25">
        <f t="shared" si="56"/>
        <v>0</v>
      </c>
      <c r="K159" s="25">
        <f t="shared" si="57"/>
        <v>0</v>
      </c>
      <c r="L159" s="26" t="e">
        <f t="shared" si="49"/>
        <v>#DIV/0!</v>
      </c>
      <c r="M159" s="17"/>
    </row>
    <row r="160" spans="1:13" x14ac:dyDescent="0.35">
      <c r="A160" s="19">
        <v>3</v>
      </c>
      <c r="B160" s="20" t="s">
        <v>166</v>
      </c>
      <c r="C160" s="21">
        <f>+C161</f>
        <v>1220639896609</v>
      </c>
      <c r="D160" s="21">
        <f t="shared" ref="D160:K163" si="58">+D161</f>
        <v>0</v>
      </c>
      <c r="E160" s="21">
        <f t="shared" si="58"/>
        <v>0</v>
      </c>
      <c r="F160" s="21">
        <f t="shared" si="58"/>
        <v>1220639896609</v>
      </c>
      <c r="G160" s="21">
        <f t="shared" si="58"/>
        <v>0</v>
      </c>
      <c r="H160" s="21">
        <f t="shared" si="58"/>
        <v>40956871777</v>
      </c>
      <c r="I160" s="21">
        <f t="shared" si="58"/>
        <v>143414903398</v>
      </c>
      <c r="J160" s="21">
        <f t="shared" si="58"/>
        <v>184371775175</v>
      </c>
      <c r="K160" s="21">
        <f t="shared" si="58"/>
        <v>1036268121434</v>
      </c>
      <c r="L160" s="22">
        <f t="shared" si="49"/>
        <v>0.151</v>
      </c>
      <c r="M160" s="17"/>
    </row>
    <row r="161" spans="1:13" x14ac:dyDescent="0.35">
      <c r="A161" s="19">
        <v>31</v>
      </c>
      <c r="B161" s="20" t="s">
        <v>167</v>
      </c>
      <c r="C161" s="21">
        <f>+C162</f>
        <v>1220639896609</v>
      </c>
      <c r="D161" s="21">
        <f t="shared" si="58"/>
        <v>0</v>
      </c>
      <c r="E161" s="21">
        <f t="shared" si="58"/>
        <v>0</v>
      </c>
      <c r="F161" s="21">
        <f t="shared" si="58"/>
        <v>1220639896609</v>
      </c>
      <c r="G161" s="21">
        <f t="shared" si="58"/>
        <v>0</v>
      </c>
      <c r="H161" s="21">
        <f t="shared" si="58"/>
        <v>40956871777</v>
      </c>
      <c r="I161" s="21">
        <f t="shared" si="58"/>
        <v>143414903398</v>
      </c>
      <c r="J161" s="21">
        <f t="shared" si="58"/>
        <v>184371775175</v>
      </c>
      <c r="K161" s="21">
        <f t="shared" si="58"/>
        <v>1036268121434</v>
      </c>
      <c r="L161" s="22">
        <f t="shared" si="49"/>
        <v>0.151</v>
      </c>
      <c r="M161" s="17"/>
    </row>
    <row r="162" spans="1:13" x14ac:dyDescent="0.35">
      <c r="A162" s="19">
        <v>311</v>
      </c>
      <c r="B162" s="20" t="s">
        <v>168</v>
      </c>
      <c r="C162" s="21">
        <f>+C163</f>
        <v>1220639896609</v>
      </c>
      <c r="D162" s="21">
        <f t="shared" si="58"/>
        <v>0</v>
      </c>
      <c r="E162" s="21">
        <f t="shared" si="58"/>
        <v>0</v>
      </c>
      <c r="F162" s="21">
        <f t="shared" si="58"/>
        <v>1220639896609</v>
      </c>
      <c r="G162" s="21">
        <f t="shared" si="58"/>
        <v>0</v>
      </c>
      <c r="H162" s="21">
        <f t="shared" si="58"/>
        <v>40956871777</v>
      </c>
      <c r="I162" s="21">
        <f t="shared" si="58"/>
        <v>143414903398</v>
      </c>
      <c r="J162" s="21">
        <f t="shared" si="58"/>
        <v>184371775175</v>
      </c>
      <c r="K162" s="21">
        <f t="shared" si="58"/>
        <v>1036268121434</v>
      </c>
      <c r="L162" s="22">
        <f t="shared" si="49"/>
        <v>0.151</v>
      </c>
      <c r="M162" s="17"/>
    </row>
    <row r="163" spans="1:13" s="18" customFormat="1" x14ac:dyDescent="0.35">
      <c r="A163" s="34">
        <v>3111</v>
      </c>
      <c r="B163" s="35" t="s">
        <v>169</v>
      </c>
      <c r="C163" s="36">
        <f>+C164</f>
        <v>1220639896609</v>
      </c>
      <c r="D163" s="36">
        <f t="shared" si="58"/>
        <v>0</v>
      </c>
      <c r="E163" s="36">
        <f t="shared" si="58"/>
        <v>0</v>
      </c>
      <c r="F163" s="36">
        <f t="shared" si="58"/>
        <v>1220639896609</v>
      </c>
      <c r="G163" s="36">
        <f t="shared" si="58"/>
        <v>0</v>
      </c>
      <c r="H163" s="36">
        <f t="shared" si="58"/>
        <v>40956871777</v>
      </c>
      <c r="I163" s="36">
        <f t="shared" si="58"/>
        <v>143414903398</v>
      </c>
      <c r="J163" s="36">
        <f t="shared" si="58"/>
        <v>184371775175</v>
      </c>
      <c r="K163" s="36">
        <f t="shared" si="58"/>
        <v>1036268121434</v>
      </c>
      <c r="L163" s="37">
        <f t="shared" si="49"/>
        <v>0.151</v>
      </c>
      <c r="M163" s="17"/>
    </row>
    <row r="164" spans="1:13" x14ac:dyDescent="0.35">
      <c r="A164" s="19">
        <v>31111</v>
      </c>
      <c r="B164" s="20" t="s">
        <v>170</v>
      </c>
      <c r="C164" s="21">
        <f>SUM(C165)</f>
        <v>1220639896609</v>
      </c>
      <c r="D164" s="21">
        <f t="shared" ref="D164:I164" si="59">SUM(D165)</f>
        <v>0</v>
      </c>
      <c r="E164" s="21">
        <f t="shared" si="59"/>
        <v>0</v>
      </c>
      <c r="F164" s="21">
        <f t="shared" si="59"/>
        <v>1220639896609</v>
      </c>
      <c r="G164" s="21">
        <f t="shared" si="59"/>
        <v>0</v>
      </c>
      <c r="H164" s="21">
        <f t="shared" si="59"/>
        <v>40956871777</v>
      </c>
      <c r="I164" s="21">
        <f t="shared" si="59"/>
        <v>143414903398</v>
      </c>
      <c r="J164" s="21">
        <f>SUM(J165)</f>
        <v>184371775175</v>
      </c>
      <c r="K164" s="21">
        <f>SUM(K165)</f>
        <v>1036268121434</v>
      </c>
      <c r="L164" s="22">
        <f t="shared" si="49"/>
        <v>0.151</v>
      </c>
      <c r="M164" s="17"/>
    </row>
    <row r="165" spans="1:13" x14ac:dyDescent="0.35">
      <c r="A165" s="30">
        <v>3111101</v>
      </c>
      <c r="B165" s="31" t="s">
        <v>171</v>
      </c>
      <c r="C165" s="32">
        <f>-SUMIF('[1]9G'!C:C,A165,'[1]9G'!E:E)-D165</f>
        <v>1220639896609</v>
      </c>
      <c r="D165" s="32">
        <f>-SUMIF('[1]9F'!C:C,A165,'[1]9F'!F:F)</f>
        <v>0</v>
      </c>
      <c r="E165" s="32">
        <f>-SUMIF('[1]9G'!C:C,A165,'[1]9G'!G:G)</f>
        <v>0</v>
      </c>
      <c r="F165" s="32">
        <f>-SUMIF('[1]9G'!C:C,A165,'[1]9G'!H:H)</f>
        <v>1220639896609</v>
      </c>
      <c r="G165" s="32">
        <f>-SUMIF('[1]9G'!C:C,A165,'[1]9G'!I:I)</f>
        <v>0</v>
      </c>
      <c r="H165" s="32">
        <f>-SUMIF('[1]9G'!C:C,A165,'[1]9G'!J:J)</f>
        <v>40956871777</v>
      </c>
      <c r="I165" s="32">
        <f>-SUMIF('[1]9G'!C:C,A165,'[1]9G'!K:K)-SUMIF('[1]9G'!C:C,A165,'[1]9G'!L:L)</f>
        <v>143414903398</v>
      </c>
      <c r="J165" s="32">
        <f>+G165+H165+I165</f>
        <v>184371775175</v>
      </c>
      <c r="K165" s="32">
        <f>+F165-J165</f>
        <v>1036268121434</v>
      </c>
      <c r="L165" s="33">
        <f t="shared" si="49"/>
        <v>0.151</v>
      </c>
    </row>
  </sheetData>
  <pageMargins left="0.70866141732283472" right="0.70866141732283472" top="0.74803149606299213" bottom="0.74803149606299213" header="0.31496062992125984" footer="0.31496062992125984"/>
  <pageSetup paperSize="123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INFORME_GRAL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Angelica Rojas Moya</dc:creator>
  <cp:lastModifiedBy>Hector Fabian Cortes Martinez</cp:lastModifiedBy>
  <dcterms:created xsi:type="dcterms:W3CDTF">2024-03-22T13:38:49Z</dcterms:created>
  <dcterms:modified xsi:type="dcterms:W3CDTF">2024-04-16T16:32:00Z</dcterms:modified>
</cp:coreProperties>
</file>